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MS 2026\new\PRIHLASKY\"/>
    </mc:Choice>
  </mc:AlternateContent>
  <xr:revisionPtr revIDLastSave="0" documentId="13_ncr:1_{E453ACF1-63B8-4130-B34E-D009E052E95A}" xr6:coauthVersionLast="36" xr6:coauthVersionMax="36" xr10:uidLastSave="{00000000-0000-0000-0000-000000000000}"/>
  <bookViews>
    <workbookView xWindow="0" yWindow="0" windowWidth="23040" windowHeight="8364" xr2:uid="{3D8DF166-321C-40A8-B556-3333977305B9}"/>
  </bookViews>
  <sheets>
    <sheet name="Official Entry Form" sheetId="1" r:id="rId1"/>
    <sheet name="S&amp;A" sheetId="2" r:id="rId2"/>
    <sheet name="Totals" sheetId="3" r:id="rId3"/>
    <sheet name="Event Info" sheetId="4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3" l="1"/>
  <c r="B21" i="3"/>
  <c r="B20" i="3"/>
  <c r="B19" i="3"/>
  <c r="B18" i="3"/>
  <c r="B16" i="3"/>
  <c r="B15" i="3"/>
  <c r="B14" i="3"/>
  <c r="B13" i="3"/>
  <c r="L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H39" i="2" s="1"/>
  <c r="G25" i="2"/>
  <c r="G39" i="2" s="1"/>
  <c r="L19" i="2"/>
  <c r="B8" i="3" s="1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F48" i="1"/>
  <c r="E68" i="1" s="1"/>
  <c r="D47" i="1"/>
  <c r="D46" i="1"/>
  <c r="D45" i="1"/>
  <c r="D44" i="1"/>
  <c r="D43" i="1"/>
  <c r="D42" i="1"/>
  <c r="D41" i="1"/>
  <c r="D40" i="1"/>
  <c r="H3" i="3" s="1"/>
  <c r="D39" i="1"/>
  <c r="D38" i="1"/>
  <c r="D37" i="1"/>
  <c r="D36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1" i="1"/>
  <c r="D21" i="1"/>
  <c r="G19" i="2" l="1"/>
  <c r="G42" i="2"/>
  <c r="H19" i="2"/>
  <c r="H42" i="2" s="1"/>
  <c r="B9" i="3"/>
  <c r="B4" i="3" s="1"/>
  <c r="H2" i="3"/>
  <c r="A13" i="1" s="1"/>
  <c r="E48" i="1"/>
  <c r="L42" i="2"/>
  <c r="D48" i="1"/>
  <c r="E66" i="1" s="1"/>
  <c r="B3" i="3" l="1"/>
  <c r="E3" i="3" s="1"/>
  <c r="E67" i="1"/>
  <c r="B2" i="3"/>
</calcChain>
</file>

<file path=xl/sharedStrings.xml><?xml version="1.0" encoding="utf-8"?>
<sst xmlns="http://schemas.openxmlformats.org/spreadsheetml/2006/main" count="161" uniqueCount="103">
  <si>
    <t>The 39th FAI World Freefall Style &amp; Accuracy Landing Championships
The 13th FAI Junior World Freefall Style &amp; Accuracy Landing Championships</t>
  </si>
  <si>
    <t>Submit Completed Form to:</t>
  </si>
  <si>
    <t>Provisional Entry</t>
  </si>
  <si>
    <t>office@compact.sk</t>
  </si>
  <si>
    <t>Organiser</t>
  </si>
  <si>
    <t>exi101exi@web.de</t>
  </si>
  <si>
    <t>FAI Controller</t>
  </si>
  <si>
    <t>Final Registration</t>
  </si>
  <si>
    <t>Provisional entry complete at least the light yellow fields</t>
  </si>
  <si>
    <r>
      <t xml:space="preserve">COUNTRY: </t>
    </r>
    <r>
      <rPr>
        <sz val="10"/>
        <color indexed="13"/>
        <rFont val="Calibri"/>
        <family val="2"/>
      </rPr>
      <t>(FILL IN YELLOW FIELDS)</t>
    </r>
  </si>
  <si>
    <t>Final entry also complete dark yellow fields</t>
  </si>
  <si>
    <t>Green cells are calculated automatically once information is entered</t>
  </si>
  <si>
    <r>
      <t>Total of arriving persons</t>
    </r>
    <r>
      <rPr>
        <b/>
        <sz val="8"/>
        <color theme="0"/>
        <rFont val="Calibri"/>
        <family val="2"/>
      </rPr>
      <t xml:space="preserve"> ( Competitors &amp; Officials &amp; Accompanying persons )</t>
    </r>
  </si>
  <si>
    <t>MAIN CONTACT PERSON</t>
  </si>
  <si>
    <t>FIRST NAME</t>
  </si>
  <si>
    <t>LAST NAME</t>
  </si>
  <si>
    <t>EMAIL</t>
  </si>
  <si>
    <t>PHONE</t>
  </si>
  <si>
    <t>HEAD OF DELEGATION (1)</t>
  </si>
  <si>
    <t>Entry Fee</t>
  </si>
  <si>
    <t>Sanction Fee</t>
  </si>
  <si>
    <t>Lunch (y)</t>
  </si>
  <si>
    <t>T shirt-size</t>
  </si>
  <si>
    <t>Allergies and Food restrictions</t>
  </si>
  <si>
    <t>TEAM MANAGERS</t>
  </si>
  <si>
    <t>COACHES</t>
  </si>
  <si>
    <t>Accompanying persons</t>
  </si>
  <si>
    <t>Total Fees:</t>
  </si>
  <si>
    <t>REMARKS/NOTES:</t>
  </si>
  <si>
    <t>NAME:</t>
  </si>
  <si>
    <t>POSITION:</t>
  </si>
  <si>
    <t>DATE:</t>
  </si>
  <si>
    <t>SIGNATURE:</t>
  </si>
  <si>
    <t>(STAMP)</t>
  </si>
  <si>
    <t>Totals</t>
  </si>
  <si>
    <t>Entry</t>
  </si>
  <si>
    <t>Sanctions</t>
  </si>
  <si>
    <t>Lunches</t>
  </si>
  <si>
    <t xml:space="preserve">										</t>
  </si>
  <si>
    <t>Freefall Style and Accuracy Landing</t>
  </si>
  <si>
    <t>male/ female</t>
  </si>
  <si>
    <t>DOB</t>
  </si>
  <si>
    <t>FAI Sporting Licence ID Number</t>
  </si>
  <si>
    <t>Entry fee</t>
  </si>
  <si>
    <t>Day of arrival</t>
  </si>
  <si>
    <t># of training jumps planned</t>
  </si>
  <si>
    <t>T-shirt size</t>
  </si>
  <si>
    <t>Lunch (y) leave blank for no lunch</t>
  </si>
  <si>
    <t>EUR</t>
  </si>
  <si>
    <t>Team-Member 1</t>
  </si>
  <si>
    <t>m</t>
  </si>
  <si>
    <t>M-M</t>
  </si>
  <si>
    <t>y</t>
  </si>
  <si>
    <t>Team-Member 2</t>
  </si>
  <si>
    <t>M-L</t>
  </si>
  <si>
    <t>Team-Member 3</t>
  </si>
  <si>
    <t>Team-Member 4</t>
  </si>
  <si>
    <t>Team-Member 5</t>
  </si>
  <si>
    <t>Team-Member 6</t>
  </si>
  <si>
    <t>f</t>
  </si>
  <si>
    <t>F-S</t>
  </si>
  <si>
    <t>Team-Member 7</t>
  </si>
  <si>
    <t>Team-Member 8</t>
  </si>
  <si>
    <t>Team-Member 9</t>
  </si>
  <si>
    <t>Team-Member 10</t>
  </si>
  <si>
    <t>Team-Member 11</t>
  </si>
  <si>
    <t>Team-Member 12</t>
  </si>
  <si>
    <t>Team-Member 13</t>
  </si>
  <si>
    <t>Team-Member 14</t>
  </si>
  <si>
    <t>Team-Member 15</t>
  </si>
  <si>
    <t>Team Total</t>
  </si>
  <si>
    <t>Accuracy Landing</t>
  </si>
  <si>
    <t>Total Competitors</t>
  </si>
  <si>
    <t>officials</t>
  </si>
  <si>
    <t># Sanctioned</t>
  </si>
  <si>
    <t>Lunch</t>
  </si>
  <si>
    <t>T-shirts</t>
  </si>
  <si>
    <t>F-M</t>
  </si>
  <si>
    <t>F-L</t>
  </si>
  <si>
    <t>F-XL</t>
  </si>
  <si>
    <t>M-S</t>
  </si>
  <si>
    <t>M-XL</t>
  </si>
  <si>
    <t>M-XXL</t>
  </si>
  <si>
    <t>year</t>
  </si>
  <si>
    <t>Entry Fees</t>
  </si>
  <si>
    <t>Style and Accuracy</t>
  </si>
  <si>
    <t>Accuracy only</t>
  </si>
  <si>
    <t>Sanction fees</t>
  </si>
  <si>
    <t>HOD</t>
  </si>
  <si>
    <t>Coach</t>
  </si>
  <si>
    <t>Team manager</t>
  </si>
  <si>
    <t>n</t>
  </si>
  <si>
    <t>f-s</t>
  </si>
  <si>
    <t>f-m</t>
  </si>
  <si>
    <t>f-l</t>
  </si>
  <si>
    <t>f-xl</t>
  </si>
  <si>
    <t>m-s</t>
  </si>
  <si>
    <t>m-m</t>
  </si>
  <si>
    <t>m-l</t>
  </si>
  <si>
    <t>m-xl</t>
  </si>
  <si>
    <t>m-xxl</t>
  </si>
  <si>
    <t>počet ľudí</t>
  </si>
  <si>
    <t>počet obedov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</si>
</sst>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[$-F800]dddd\,\ mmmm\ dd\,\ yyyy"/>
    <numFmt numFmtId="165" formatCode="&quot;$&quot;#,##0.00"/>
    <numFmt numFmtId="166" formatCode="#,##0\ [$€-1]"/>
    <numFmt numFmtId="167" formatCode="[$€-2]\ #,##0.00"/>
    <numFmt numFmtId="168" formatCode="_-* #,##0.00_-;\-* #,##0.00_-;_-* &quot;-&quot;??_-;_-@_-"/>
    <numFmt numFmtId="169" formatCode="[$-1010000]d/m/yyyy;@"/>
    <numFmt numFmtId="170" formatCode="_([$$-409]* #,##0.00_);_([$$-409]* \(#,##0.00\);_([$$-409]* &quot;-&quot;??_);_(@_)"/>
    <numFmt numFmtId="171" formatCode="_-[$€-2]\ * #,##0.00_-;\-[$€-2]\ * #,##0.00_-;_-[$€-2]\ * &quot;-&quot;??_-;_-@_-"/>
    <numFmt numFmtId="172" formatCode="[$$-409]#,##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sz val="12.65"/>
      <name val="Calibri"/>
      <family val="2"/>
    </font>
    <font>
      <sz val="12"/>
      <name val="Calibri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0"/>
      <color indexed="13"/>
      <name val="Calibri"/>
      <family val="2"/>
    </font>
    <font>
      <b/>
      <sz val="16"/>
      <color indexed="9"/>
      <name val="Calibri"/>
      <family val="2"/>
    </font>
    <font>
      <sz val="20"/>
      <color indexed="55"/>
      <name val="Calibri"/>
      <family val="2"/>
    </font>
    <font>
      <b/>
      <sz val="11"/>
      <color indexed="8"/>
      <name val="Calibri"/>
      <family val="2"/>
    </font>
    <font>
      <b/>
      <sz val="12"/>
      <color theme="0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sz val="48"/>
      <color indexed="55"/>
      <name val="Broadway"/>
      <family val="5"/>
      <charset val="1"/>
    </font>
    <font>
      <b/>
      <sz val="14"/>
      <color indexed="8"/>
      <name val="Calibri"/>
      <family val="2"/>
    </font>
    <font>
      <b/>
      <u/>
      <sz val="11"/>
      <color indexed="12"/>
      <name val="Calibri"/>
      <family val="2"/>
    </font>
    <font>
      <b/>
      <sz val="10"/>
      <color indexed="8"/>
      <name val="Calibri"/>
      <family val="2"/>
    </font>
    <font>
      <b/>
      <sz val="12"/>
      <color indexed="9"/>
      <name val="Calibri"/>
      <family val="2"/>
    </font>
    <font>
      <b/>
      <sz val="12"/>
      <color rgb="FFFF0000"/>
      <name val="Calibri"/>
      <family val="2"/>
    </font>
    <font>
      <i/>
      <sz val="8"/>
      <color indexed="8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i/>
      <sz val="11"/>
      <color indexed="8"/>
      <name val="Calibri"/>
      <family val="2"/>
    </font>
    <font>
      <sz val="14"/>
      <color indexed="23"/>
      <name val="Calibri"/>
      <family val="2"/>
    </font>
    <font>
      <i/>
      <sz val="9"/>
      <color indexed="8"/>
      <name val="Calibri"/>
      <family val="2"/>
    </font>
    <font>
      <b/>
      <u/>
      <sz val="11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0"/>
      <name val="Calibri"/>
      <family val="2"/>
      <charset val="238"/>
      <scheme val="minor"/>
    </font>
    <font>
      <i/>
      <sz val="8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1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8" fillId="3" borderId="3" xfId="0" applyNumberFormat="1" applyFont="1" applyFill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4" fontId="8" fillId="0" borderId="0" xfId="0" applyNumberFormat="1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1" fillId="4" borderId="4" xfId="0" applyFont="1" applyFill="1" applyBorder="1" applyAlignment="1">
      <alignment vertical="top" wrapText="1"/>
    </xf>
    <xf numFmtId="0" fontId="11" fillId="0" borderId="0" xfId="0" applyFont="1" applyAlignment="1" applyProtection="1">
      <alignment vertical="top" wrapText="1"/>
      <protection locked="0"/>
    </xf>
    <xf numFmtId="0" fontId="12" fillId="5" borderId="5" xfId="0" applyFont="1" applyFill="1" applyBorder="1" applyAlignment="1" applyProtection="1">
      <alignment horizontal="left" vertical="center"/>
      <protection locked="0"/>
    </xf>
    <xf numFmtId="0" fontId="14" fillId="5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6" borderId="7" xfId="0" applyFont="1" applyFill="1" applyBorder="1" applyAlignment="1">
      <alignment vertical="top" wrapText="1"/>
    </xf>
    <xf numFmtId="0" fontId="0" fillId="0" borderId="0" xfId="0" applyAlignment="1" applyProtection="1">
      <alignment vertical="top"/>
      <protection locked="0"/>
    </xf>
    <xf numFmtId="0" fontId="0" fillId="7" borderId="10" xfId="0" applyFill="1" applyBorder="1" applyAlignment="1">
      <alignment vertical="top" wrapText="1"/>
    </xf>
    <xf numFmtId="0" fontId="8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20" fillId="0" borderId="0" xfId="0" applyFont="1" applyProtection="1">
      <protection locked="0"/>
    </xf>
    <xf numFmtId="165" fontId="0" fillId="0" borderId="0" xfId="0" applyNumberFormat="1" applyProtection="1">
      <protection locked="0"/>
    </xf>
    <xf numFmtId="0" fontId="0" fillId="10" borderId="11" xfId="0" applyFill="1" applyBorder="1" applyProtection="1">
      <protection locked="0"/>
    </xf>
    <xf numFmtId="0" fontId="0" fillId="10" borderId="6" xfId="0" applyFill="1" applyBorder="1" applyProtection="1">
      <protection locked="0"/>
    </xf>
    <xf numFmtId="0" fontId="16" fillId="4" borderId="13" xfId="0" applyFont="1" applyFill="1" applyBorder="1" applyProtection="1">
      <protection locked="0"/>
    </xf>
    <xf numFmtId="0" fontId="22" fillId="4" borderId="13" xfId="2" applyFont="1" applyFill="1" applyBorder="1" applyAlignment="1" applyProtection="1">
      <protection locked="0"/>
    </xf>
    <xf numFmtId="49" fontId="23" fillId="4" borderId="14" xfId="0" applyNumberFormat="1" applyFont="1" applyFill="1" applyBorder="1" applyProtection="1">
      <protection locked="0"/>
    </xf>
    <xf numFmtId="49" fontId="23" fillId="0" borderId="0" xfId="0" applyNumberFormat="1" applyFont="1" applyAlignment="1" applyProtection="1">
      <alignment horizontal="center"/>
      <protection locked="0"/>
    </xf>
    <xf numFmtId="49" fontId="23" fillId="0" borderId="0" xfId="0" applyNumberFormat="1" applyFont="1" applyProtection="1">
      <protection locked="0"/>
    </xf>
    <xf numFmtId="0" fontId="24" fillId="0" borderId="0" xfId="0" applyFont="1" applyAlignment="1" applyProtection="1">
      <alignment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10" borderId="5" xfId="0" applyFill="1" applyBorder="1" applyProtection="1">
      <protection locked="0"/>
    </xf>
    <xf numFmtId="166" fontId="0" fillId="10" borderId="6" xfId="0" applyNumberFormat="1" applyFill="1" applyBorder="1" applyAlignment="1" applyProtection="1">
      <alignment horizontal="center"/>
      <protection locked="0"/>
    </xf>
    <xf numFmtId="0" fontId="0" fillId="10" borderId="11" xfId="0" applyFill="1" applyBorder="1" applyAlignment="1" applyProtection="1">
      <alignment horizontal="center"/>
      <protection locked="0"/>
    </xf>
    <xf numFmtId="166" fontId="0" fillId="10" borderId="6" xfId="0" applyNumberFormat="1" applyFill="1" applyBorder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16" fillId="4" borderId="16" xfId="0" applyFont="1" applyFill="1" applyBorder="1" applyProtection="1">
      <protection locked="0"/>
    </xf>
    <xf numFmtId="0" fontId="16" fillId="4" borderId="3" xfId="0" applyFont="1" applyFill="1" applyBorder="1" applyProtection="1">
      <protection locked="0"/>
    </xf>
    <xf numFmtId="167" fontId="16" fillId="7" borderId="17" xfId="0" applyNumberFormat="1" applyFont="1" applyFill="1" applyBorder="1" applyAlignment="1">
      <alignment horizontal="center"/>
    </xf>
    <xf numFmtId="44" fontId="28" fillId="6" borderId="3" xfId="1" applyFont="1" applyFill="1" applyBorder="1" applyAlignment="1" applyProtection="1">
      <alignment horizontal="center"/>
      <protection locked="0"/>
    </xf>
    <xf numFmtId="0" fontId="16" fillId="6" borderId="3" xfId="0" applyFont="1" applyFill="1" applyBorder="1" applyProtection="1">
      <protection locked="0"/>
    </xf>
    <xf numFmtId="0" fontId="16" fillId="10" borderId="5" xfId="0" applyFont="1" applyFill="1" applyBorder="1" applyAlignment="1" applyProtection="1">
      <alignment vertical="center"/>
      <protection locked="0"/>
    </xf>
    <xf numFmtId="166" fontId="0" fillId="10" borderId="6" xfId="0" applyNumberFormat="1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16" fillId="10" borderId="18" xfId="0" applyFont="1" applyFill="1" applyBorder="1" applyAlignment="1" applyProtection="1">
      <alignment horizontal="left" vertical="center"/>
      <protection locked="0"/>
    </xf>
    <xf numFmtId="0" fontId="16" fillId="4" borderId="17" xfId="0" applyFont="1" applyFill="1" applyBorder="1" applyProtection="1">
      <protection locked="0"/>
    </xf>
    <xf numFmtId="44" fontId="28" fillId="6" borderId="17" xfId="1" applyFont="1" applyFill="1" applyBorder="1" applyAlignment="1" applyProtection="1">
      <alignment horizontal="center"/>
      <protection locked="0"/>
    </xf>
    <xf numFmtId="0" fontId="16" fillId="6" borderId="19" xfId="0" applyFont="1" applyFill="1" applyBorder="1" applyProtection="1">
      <protection locked="0"/>
    </xf>
    <xf numFmtId="0" fontId="16" fillId="10" borderId="16" xfId="0" applyFont="1" applyFill="1" applyBorder="1" applyAlignment="1" applyProtection="1">
      <alignment vertical="center"/>
      <protection locked="0"/>
    </xf>
    <xf numFmtId="0" fontId="16" fillId="6" borderId="20" xfId="0" applyFont="1" applyFill="1" applyBorder="1" applyProtection="1">
      <protection locked="0"/>
    </xf>
    <xf numFmtId="0" fontId="16" fillId="10" borderId="21" xfId="0" applyFont="1" applyFill="1" applyBorder="1" applyAlignment="1" applyProtection="1">
      <alignment horizontal="left" vertical="center"/>
      <protection locked="0"/>
    </xf>
    <xf numFmtId="0" fontId="16" fillId="4" borderId="23" xfId="0" applyFont="1" applyFill="1" applyBorder="1" applyProtection="1">
      <protection locked="0"/>
    </xf>
    <xf numFmtId="0" fontId="16" fillId="4" borderId="24" xfId="0" applyFont="1" applyFill="1" applyBorder="1" applyProtection="1">
      <protection locked="0"/>
    </xf>
    <xf numFmtId="0" fontId="16" fillId="4" borderId="21" xfId="0" applyFont="1" applyFill="1" applyBorder="1" applyProtection="1">
      <protection locked="0"/>
    </xf>
    <xf numFmtId="167" fontId="16" fillId="7" borderId="25" xfId="0" applyNumberFormat="1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44" fontId="28" fillId="6" borderId="13" xfId="1" applyFont="1" applyFill="1" applyBorder="1" applyAlignment="1" applyProtection="1">
      <alignment horizontal="center"/>
      <protection locked="0"/>
    </xf>
    <xf numFmtId="0" fontId="16" fillId="6" borderId="14" xfId="0" applyFont="1" applyFill="1" applyBorder="1" applyProtection="1">
      <protection locked="0"/>
    </xf>
    <xf numFmtId="0" fontId="29" fillId="11" borderId="22" xfId="0" applyFont="1" applyFill="1" applyBorder="1" applyAlignment="1" applyProtection="1">
      <alignment horizontal="left" vertical="center"/>
      <protection locked="0"/>
    </xf>
    <xf numFmtId="0" fontId="29" fillId="11" borderId="22" xfId="0" applyFont="1" applyFill="1" applyBorder="1" applyProtection="1">
      <protection locked="0"/>
    </xf>
    <xf numFmtId="0" fontId="30" fillId="12" borderId="0" xfId="0" applyFont="1" applyFill="1" applyProtection="1">
      <protection locked="0"/>
    </xf>
    <xf numFmtId="0" fontId="30" fillId="12" borderId="0" xfId="0" applyFont="1" applyFill="1" applyAlignment="1">
      <alignment horizontal="center"/>
    </xf>
    <xf numFmtId="168" fontId="30" fillId="12" borderId="0" xfId="0" applyNumberFormat="1" applyFont="1" applyFill="1" applyAlignment="1">
      <alignment horizontal="center"/>
    </xf>
    <xf numFmtId="0" fontId="29" fillId="11" borderId="0" xfId="0" applyFont="1" applyFill="1" applyProtection="1">
      <protection locked="0"/>
    </xf>
    <xf numFmtId="0" fontId="31" fillId="11" borderId="0" xfId="0" applyFont="1" applyFill="1" applyProtection="1">
      <protection locked="0"/>
    </xf>
    <xf numFmtId="0" fontId="32" fillId="11" borderId="0" xfId="0" applyFont="1" applyFill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33" fillId="0" borderId="0" xfId="0" applyFo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0" fillId="13" borderId="5" xfId="0" applyFill="1" applyBorder="1" applyProtection="1">
      <protection locked="0"/>
    </xf>
    <xf numFmtId="0" fontId="0" fillId="13" borderId="8" xfId="0" applyFill="1" applyBorder="1" applyProtection="1">
      <protection locked="0"/>
    </xf>
    <xf numFmtId="0" fontId="0" fillId="13" borderId="22" xfId="0" applyFill="1" applyBorder="1" applyProtection="1">
      <protection locked="0"/>
    </xf>
    <xf numFmtId="0" fontId="35" fillId="13" borderId="8" xfId="0" applyFont="1" applyFill="1" applyBorder="1" applyProtection="1"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7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7" fillId="0" borderId="0" xfId="2" applyFont="1" applyFill="1" applyBorder="1" applyAlignment="1" applyProtection="1">
      <alignment horizontal="center" vertical="center"/>
      <protection locked="0"/>
    </xf>
    <xf numFmtId="167" fontId="29" fillId="7" borderId="0" xfId="0" applyNumberFormat="1" applyFont="1" applyFill="1" applyAlignment="1">
      <alignment horizontal="center"/>
    </xf>
    <xf numFmtId="0" fontId="37" fillId="0" borderId="0" xfId="0" applyFont="1" applyAlignment="1" applyProtection="1">
      <alignment horizontal="center"/>
      <protection locked="0"/>
    </xf>
    <xf numFmtId="169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Border="1"/>
    <xf numFmtId="170" fontId="16" fillId="9" borderId="28" xfId="1" applyNumberFormat="1" applyFont="1" applyFill="1" applyBorder="1" applyAlignment="1"/>
    <xf numFmtId="0" fontId="16" fillId="9" borderId="28" xfId="0" applyFont="1" applyFill="1" applyBorder="1"/>
    <xf numFmtId="0" fontId="28" fillId="0" borderId="23" xfId="0" applyFont="1" applyBorder="1"/>
    <xf numFmtId="0" fontId="28" fillId="4" borderId="24" xfId="0" applyFont="1" applyFill="1" applyBorder="1" applyAlignment="1" applyProtection="1">
      <alignment horizontal="center" vertical="center"/>
      <protection locked="0"/>
    </xf>
    <xf numFmtId="0" fontId="28" fillId="4" borderId="24" xfId="0" applyFont="1" applyFill="1" applyBorder="1" applyProtection="1">
      <protection locked="0"/>
    </xf>
    <xf numFmtId="164" fontId="39" fillId="6" borderId="24" xfId="0" applyNumberFormat="1" applyFont="1" applyFill="1" applyBorder="1" applyAlignment="1" applyProtection="1">
      <alignment horizontal="center"/>
      <protection locked="0"/>
    </xf>
    <xf numFmtId="0" fontId="28" fillId="6" borderId="24" xfId="0" applyFont="1" applyFill="1" applyBorder="1" applyAlignment="1" applyProtection="1">
      <alignment horizontal="center"/>
      <protection locked="0"/>
    </xf>
    <xf numFmtId="171" fontId="28" fillId="7" borderId="29" xfId="1" applyNumberFormat="1" applyFont="1" applyFill="1" applyBorder="1" applyAlignment="1">
      <alignment horizontal="center"/>
    </xf>
    <xf numFmtId="14" fontId="28" fillId="6" borderId="29" xfId="0" applyNumberFormat="1" applyFont="1" applyFill="1" applyBorder="1" applyAlignment="1" applyProtection="1">
      <alignment horizontal="center"/>
      <protection locked="0"/>
    </xf>
    <xf numFmtId="0" fontId="28" fillId="6" borderId="29" xfId="0" applyFont="1" applyFill="1" applyBorder="1" applyAlignment="1" applyProtection="1">
      <alignment horizontal="center"/>
      <protection locked="0"/>
    </xf>
    <xf numFmtId="0" fontId="28" fillId="0" borderId="16" xfId="0" applyFont="1" applyBorder="1"/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Protection="1">
      <protection locked="0"/>
    </xf>
    <xf numFmtId="0" fontId="23" fillId="4" borderId="3" xfId="0" applyFont="1" applyFill="1" applyBorder="1" applyAlignment="1" applyProtection="1">
      <alignment horizontal="center"/>
      <protection locked="0"/>
    </xf>
    <xf numFmtId="14" fontId="23" fillId="6" borderId="3" xfId="0" applyNumberFormat="1" applyFont="1" applyFill="1" applyBorder="1" applyAlignment="1" applyProtection="1">
      <alignment horizontal="center"/>
      <protection locked="0"/>
    </xf>
    <xf numFmtId="165" fontId="28" fillId="6" borderId="1" xfId="0" applyNumberFormat="1" applyFont="1" applyFill="1" applyBorder="1" applyAlignment="1" applyProtection="1">
      <alignment horizontal="center"/>
      <protection locked="0"/>
    </xf>
    <xf numFmtId="0" fontId="23" fillId="6" borderId="1" xfId="0" applyFont="1" applyFill="1" applyBorder="1" applyAlignment="1" applyProtection="1">
      <alignment horizontal="center"/>
      <protection locked="0"/>
    </xf>
    <xf numFmtId="0" fontId="28" fillId="6" borderId="3" xfId="0" applyFont="1" applyFill="1" applyBorder="1" applyAlignment="1" applyProtection="1">
      <alignment horizontal="center"/>
      <protection locked="0"/>
    </xf>
    <xf numFmtId="0" fontId="23" fillId="6" borderId="3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13" xfId="0" applyFont="1" applyFill="1" applyBorder="1" applyProtection="1">
      <protection locked="0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6" borderId="13" xfId="0" applyFont="1" applyFill="1" applyBorder="1" applyAlignment="1" applyProtection="1">
      <alignment horizontal="center"/>
      <protection locked="0"/>
    </xf>
    <xf numFmtId="165" fontId="28" fillId="6" borderId="13" xfId="0" applyNumberFormat="1" applyFont="1" applyFill="1" applyBorder="1" applyAlignment="1" applyProtection="1">
      <alignment horizontal="center"/>
      <protection locked="0"/>
    </xf>
    <xf numFmtId="0" fontId="23" fillId="6" borderId="30" xfId="0" applyFont="1" applyFill="1" applyBorder="1" applyAlignment="1" applyProtection="1">
      <alignment horizontal="center"/>
      <protection locked="0"/>
    </xf>
    <xf numFmtId="0" fontId="28" fillId="6" borderId="13" xfId="0" applyFont="1" applyFill="1" applyBorder="1" applyAlignment="1" applyProtection="1">
      <alignment horizontal="center"/>
      <protection locked="0"/>
    </xf>
    <xf numFmtId="0" fontId="23" fillId="0" borderId="31" xfId="0" applyFont="1" applyBorder="1"/>
    <xf numFmtId="172" fontId="16" fillId="0" borderId="0" xfId="0" applyNumberFormat="1" applyFont="1" applyAlignment="1">
      <alignment horizontal="center"/>
    </xf>
    <xf numFmtId="171" fontId="16" fillId="7" borderId="3" xfId="0" applyNumberFormat="1" applyFont="1" applyFill="1" applyBorder="1" applyAlignment="1">
      <alignment horizontal="center"/>
    </xf>
    <xf numFmtId="171" fontId="16" fillId="0" borderId="0" xfId="0" applyNumberFormat="1" applyFont="1" applyAlignment="1">
      <alignment horizontal="center"/>
    </xf>
    <xf numFmtId="0" fontId="16" fillId="0" borderId="0" xfId="0" applyFont="1"/>
    <xf numFmtId="171" fontId="0" fillId="7" borderId="32" xfId="0" applyNumberFormat="1" applyFill="1" applyBorder="1"/>
    <xf numFmtId="171" fontId="0" fillId="7" borderId="33" xfId="0" applyNumberFormat="1" applyFill="1" applyBorder="1"/>
    <xf numFmtId="171" fontId="0" fillId="7" borderId="28" xfId="0" applyNumberFormat="1" applyFill="1" applyBorder="1"/>
    <xf numFmtId="0" fontId="0" fillId="0" borderId="0" xfId="0" applyAlignment="1">
      <alignment horizontal="center"/>
    </xf>
    <xf numFmtId="3" fontId="0" fillId="7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center"/>
    </xf>
    <xf numFmtId="0" fontId="38" fillId="0" borderId="0" xfId="0" applyFont="1" applyAlignment="1">
      <alignment readingOrder="1"/>
    </xf>
    <xf numFmtId="0" fontId="38" fillId="0" borderId="0" xfId="0" applyFont="1"/>
    <xf numFmtId="0" fontId="0" fillId="0" borderId="0" xfId="0" applyAlignment="1">
      <alignment readingOrder="1"/>
    </xf>
    <xf numFmtId="0" fontId="0" fillId="3" borderId="0" xfId="0" applyFill="1" applyAlignment="1">
      <alignment horizontal="left" readingOrder="1"/>
    </xf>
    <xf numFmtId="0" fontId="0" fillId="3" borderId="3" xfId="0" applyFill="1" applyBorder="1"/>
    <xf numFmtId="0" fontId="0" fillId="0" borderId="0" xfId="0" applyAlignment="1">
      <alignment horizontal="left" readingOrder="1"/>
    </xf>
    <xf numFmtId="0" fontId="38" fillId="0" borderId="0" xfId="0" applyFont="1" applyAlignment="1">
      <alignment horizontal="left"/>
    </xf>
    <xf numFmtId="0" fontId="0" fillId="3" borderId="3" xfId="0" applyFill="1" applyBorder="1" applyAlignment="1">
      <alignment readingOrder="1"/>
    </xf>
    <xf numFmtId="0" fontId="0" fillId="3" borderId="0" xfId="0" applyFill="1" applyAlignment="1">
      <alignment readingOrder="1"/>
    </xf>
    <xf numFmtId="2" fontId="0" fillId="7" borderId="0" xfId="0" applyNumberFormat="1" applyFill="1" applyAlignment="1">
      <alignment horizontal="center"/>
    </xf>
    <xf numFmtId="0" fontId="16" fillId="10" borderId="4" xfId="0" applyFont="1" applyFill="1" applyBorder="1" applyAlignment="1" applyProtection="1">
      <alignment horizontal="left" vertical="center"/>
      <protection locked="0"/>
    </xf>
    <xf numFmtId="0" fontId="16" fillId="10" borderId="10" xfId="0" applyFont="1" applyFill="1" applyBorder="1" applyAlignment="1" applyProtection="1">
      <alignment horizontal="left" vertical="center"/>
      <protection locked="0"/>
    </xf>
    <xf numFmtId="0" fontId="16" fillId="4" borderId="26" xfId="0" applyFont="1" applyFill="1" applyBorder="1" applyAlignment="1" applyProtection="1">
      <alignment horizontal="center" vertical="top" wrapText="1"/>
      <protection locked="0"/>
    </xf>
    <xf numFmtId="0" fontId="16" fillId="4" borderId="27" xfId="0" applyFont="1" applyFill="1" applyBorder="1" applyAlignment="1" applyProtection="1">
      <alignment horizontal="center" vertical="top" wrapText="1"/>
      <protection locked="0"/>
    </xf>
    <xf numFmtId="0" fontId="16" fillId="4" borderId="22" xfId="0" applyFont="1" applyFill="1" applyBorder="1" applyAlignment="1" applyProtection="1">
      <alignment horizontal="center" vertical="top" wrapText="1"/>
      <protection locked="0"/>
    </xf>
    <xf numFmtId="0" fontId="16" fillId="4" borderId="0" xfId="0" applyFont="1" applyFill="1" applyAlignment="1" applyProtection="1">
      <alignment horizontal="center" vertical="top" wrapText="1"/>
      <protection locked="0"/>
    </xf>
    <xf numFmtId="0" fontId="34" fillId="4" borderId="11" xfId="0" applyFont="1" applyFill="1" applyBorder="1" applyProtection="1">
      <protection locked="0"/>
    </xf>
    <xf numFmtId="0" fontId="34" fillId="4" borderId="6" xfId="0" applyFont="1" applyFill="1" applyBorder="1" applyProtection="1">
      <protection locked="0"/>
    </xf>
    <xf numFmtId="0" fontId="34" fillId="4" borderId="12" xfId="0" applyFont="1" applyFill="1" applyBorder="1" applyProtection="1">
      <protection locked="0"/>
    </xf>
    <xf numFmtId="0" fontId="34" fillId="4" borderId="9" xfId="0" applyFont="1" applyFill="1" applyBorder="1" applyProtection="1">
      <protection locked="0"/>
    </xf>
    <xf numFmtId="14" fontId="34" fillId="4" borderId="11" xfId="0" applyNumberFormat="1" applyFont="1" applyFill="1" applyBorder="1" applyAlignment="1" applyProtection="1">
      <alignment horizontal="left"/>
      <protection locked="0"/>
    </xf>
    <xf numFmtId="14" fontId="34" fillId="4" borderId="6" xfId="0" applyNumberFormat="1" applyFont="1" applyFill="1" applyBorder="1" applyAlignment="1" applyProtection="1">
      <alignment horizontal="left"/>
      <protection locked="0"/>
    </xf>
    <xf numFmtId="14" fontId="34" fillId="4" borderId="12" xfId="0" applyNumberFormat="1" applyFont="1" applyFill="1" applyBorder="1" applyAlignment="1" applyProtection="1">
      <alignment horizontal="left"/>
      <protection locked="0"/>
    </xf>
    <xf numFmtId="14" fontId="34" fillId="4" borderId="9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7" fillId="8" borderId="5" xfId="0" applyFont="1" applyFill="1" applyBorder="1" applyAlignment="1" applyProtection="1">
      <alignment vertical="center"/>
      <protection locked="0"/>
    </xf>
    <xf numFmtId="0" fontId="19" fillId="0" borderId="11" xfId="0" applyFont="1" applyBorder="1" applyProtection="1">
      <protection locked="0"/>
    </xf>
    <xf numFmtId="0" fontId="19" fillId="0" borderId="6" xfId="0" applyFont="1" applyBorder="1" applyProtection="1">
      <protection locked="0"/>
    </xf>
    <xf numFmtId="3" fontId="21" fillId="9" borderId="8" xfId="0" applyNumberFormat="1" applyFont="1" applyFill="1" applyBorder="1"/>
    <xf numFmtId="0" fontId="21" fillId="9" borderId="12" xfId="0" applyFont="1" applyFill="1" applyBorder="1"/>
    <xf numFmtId="0" fontId="0" fillId="9" borderId="9" xfId="0" applyFill="1" applyBorder="1"/>
    <xf numFmtId="0" fontId="16" fillId="10" borderId="5" xfId="0" applyFont="1" applyFill="1" applyBorder="1" applyAlignment="1" applyProtection="1">
      <alignment vertical="center"/>
      <protection locked="0"/>
    </xf>
    <xf numFmtId="0" fontId="16" fillId="0" borderId="8" xfId="0" applyFont="1" applyBorder="1" applyAlignment="1" applyProtection="1">
      <alignment vertical="center"/>
      <protection locked="0"/>
    </xf>
    <xf numFmtId="0" fontId="16" fillId="0" borderId="15" xfId="0" applyFont="1" applyBorder="1" applyAlignment="1" applyProtection="1">
      <alignment vertical="center"/>
      <protection locked="0"/>
    </xf>
    <xf numFmtId="0" fontId="16" fillId="10" borderId="22" xfId="0" applyFont="1" applyFill="1" applyBorder="1" applyAlignment="1" applyProtection="1">
      <alignment horizontal="left" vertical="center"/>
      <protection locked="0"/>
    </xf>
    <xf numFmtId="0" fontId="16" fillId="10" borderId="8" xfId="0" applyFont="1" applyFill="1" applyBorder="1" applyAlignment="1" applyProtection="1">
      <alignment horizontal="left" vertical="center"/>
      <protection locked="0"/>
    </xf>
    <xf numFmtId="0" fontId="16" fillId="10" borderId="5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top"/>
      <protection locked="0"/>
    </xf>
    <xf numFmtId="0" fontId="2" fillId="3" borderId="1" xfId="2" applyFill="1" applyBorder="1" applyAlignment="1" applyProtection="1">
      <alignment horizontal="center" vertical="top"/>
      <protection locked="0"/>
    </xf>
    <xf numFmtId="0" fontId="7" fillId="3" borderId="2" xfId="2" applyFont="1" applyFill="1" applyBorder="1" applyAlignment="1" applyProtection="1">
      <alignment horizontal="center" vertical="top"/>
      <protection locked="0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23" fillId="9" borderId="28" xfId="0" applyFont="1" applyFill="1" applyBorder="1" applyAlignment="1">
      <alignment horizontal="center" wrapText="1"/>
    </xf>
    <xf numFmtId="0" fontId="23" fillId="9" borderId="4" xfId="0" applyFont="1" applyFill="1" applyBorder="1" applyAlignment="1">
      <alignment horizontal="center" wrapText="1"/>
    </xf>
    <xf numFmtId="0" fontId="23" fillId="9" borderId="10" xfId="0" applyFont="1" applyFill="1" applyBorder="1" applyAlignment="1">
      <alignment horizontal="center" wrapText="1"/>
    </xf>
    <xf numFmtId="0" fontId="16" fillId="9" borderId="28" xfId="0" applyFont="1" applyFill="1" applyBorder="1" applyAlignment="1">
      <alignment horizontal="center" wrapText="1"/>
    </xf>
    <xf numFmtId="166" fontId="0" fillId="9" borderId="4" xfId="0" applyNumberFormat="1" applyFill="1" applyBorder="1" applyAlignment="1" applyProtection="1">
      <alignment horizontal="center" wrapText="1"/>
      <protection locked="0"/>
    </xf>
    <xf numFmtId="166" fontId="0" fillId="9" borderId="10" xfId="0" applyNumberFormat="1" applyFill="1" applyBorder="1" applyAlignment="1" applyProtection="1">
      <alignment horizontal="center" wrapText="1"/>
      <protection locked="0"/>
    </xf>
    <xf numFmtId="0" fontId="16" fillId="9" borderId="4" xfId="0" applyFont="1" applyFill="1" applyBorder="1" applyAlignment="1">
      <alignment horizontal="center"/>
    </xf>
    <xf numFmtId="0" fontId="16" fillId="9" borderId="10" xfId="0" applyFont="1" applyFill="1" applyBorder="1" applyAlignment="1">
      <alignment horizontal="center"/>
    </xf>
    <xf numFmtId="0" fontId="16" fillId="9" borderId="4" xfId="0" applyFont="1" applyFill="1" applyBorder="1" applyAlignment="1">
      <alignment horizontal="center" wrapText="1"/>
    </xf>
    <xf numFmtId="0" fontId="16" fillId="9" borderId="10" xfId="0" applyFont="1" applyFill="1" applyBorder="1" applyAlignment="1">
      <alignment horizontal="center" wrapText="1"/>
    </xf>
    <xf numFmtId="0" fontId="16" fillId="9" borderId="28" xfId="0" applyFont="1" applyFill="1" applyBorder="1" applyAlignment="1">
      <alignment horizontal="center"/>
    </xf>
    <xf numFmtId="0" fontId="0" fillId="0" borderId="12" xfId="0" applyBorder="1"/>
    <xf numFmtId="0" fontId="41" fillId="0" borderId="0" xfId="0" applyFont="1" applyProtection="1">
      <protection locked="0"/>
    </xf>
    <xf numFmtId="0" fontId="40" fillId="0" borderId="0" xfId="0" applyFont="1"/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1142999</xdr:colOff>
      <xdr:row>0</xdr:row>
      <xdr:rowOff>38100</xdr:rowOff>
    </xdr:from>
    <xdr:to>
      <xdr:col>7</xdr:col>
      <xdr:colOff>2465069</xdr:colOff>
      <xdr:row>1</xdr:row>
      <xdr:rowOff>544818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251583-4959-4842-B7B1-831AB1A6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759" y="38100"/>
          <a:ext cx="1146810" cy="689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ANIELSKO/Entry%20Form%20SP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icial Entry Form"/>
      <sheetName val="S&amp;A"/>
      <sheetName val="Totals"/>
      <sheetName val="Event 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xi101exi@we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1C61-1D5E-4251-ACDB-D40DF7DE3D8E}">
  <dimension ref="A1:K70"/>
  <sheetViews>
    <sheetView tabSelected="1" workbookViewId="0">
      <selection activeCell="J20" sqref="J20:J22"/>
    </sheetView>
  </sheetViews>
  <sheetFormatPr defaultColWidth="11.44140625" defaultRowHeight="14.4" x14ac:dyDescent="0.3"/>
  <cols>
    <col min="1" max="1" width="29.88671875" style="2" customWidth="1"/>
    <col min="2" max="2" width="18.88671875" style="2" customWidth="1"/>
    <col min="3" max="3" width="15.88671875" style="2" customWidth="1"/>
    <col min="4" max="4" width="27.33203125" style="2" customWidth="1"/>
    <col min="5" max="5" width="19.33203125" style="2" customWidth="1"/>
    <col min="6" max="6" width="10.88671875" style="12" customWidth="1"/>
    <col min="7" max="7" width="10.88671875" style="2" customWidth="1"/>
    <col min="8" max="8" width="37.5546875" style="2" customWidth="1"/>
    <col min="9" max="9" width="11.6640625" style="2" customWidth="1"/>
    <col min="10" max="10" width="7.6640625" style="2" customWidth="1"/>
    <col min="11" max="16384" width="11.44140625" style="2"/>
  </cols>
  <sheetData>
    <row r="1" spans="1:11" ht="75.75" customHeight="1" x14ac:dyDescent="0.3">
      <c r="A1" s="1"/>
      <c r="B1" s="1"/>
      <c r="C1" s="170"/>
      <c r="D1" s="170"/>
      <c r="E1" s="170"/>
      <c r="F1" s="170"/>
      <c r="G1" s="170"/>
      <c r="H1" s="170"/>
    </row>
    <row r="2" spans="1:11" ht="44.25" customHeight="1" x14ac:dyDescent="0.35">
      <c r="A2" s="171" t="s">
        <v>0</v>
      </c>
      <c r="B2" s="171"/>
      <c r="C2" s="171"/>
      <c r="D2" s="171"/>
      <c r="E2" s="171"/>
      <c r="F2" s="171"/>
      <c r="G2" s="171"/>
      <c r="H2" s="171"/>
      <c r="K2" s="3"/>
    </row>
    <row r="3" spans="1:11" ht="19.95" customHeight="1" x14ac:dyDescent="0.3">
      <c r="A3" s="4"/>
      <c r="B3" s="172" t="s">
        <v>1</v>
      </c>
      <c r="C3" s="172"/>
      <c r="E3" s="5" t="s">
        <v>2</v>
      </c>
      <c r="F3" s="6"/>
      <c r="G3" s="5"/>
      <c r="H3" s="4"/>
      <c r="K3" s="3"/>
    </row>
    <row r="4" spans="1:11" ht="19.95" customHeight="1" x14ac:dyDescent="0.3">
      <c r="A4" s="4"/>
      <c r="B4" s="173" t="s">
        <v>3</v>
      </c>
      <c r="C4" s="174"/>
      <c r="D4" s="2" t="s">
        <v>4</v>
      </c>
      <c r="E4" s="7">
        <v>46187</v>
      </c>
      <c r="F4" s="8"/>
      <c r="G4" s="8"/>
      <c r="H4" s="4"/>
      <c r="K4" s="3"/>
    </row>
    <row r="5" spans="1:11" ht="19.95" customHeight="1" x14ac:dyDescent="0.3">
      <c r="A5" s="4"/>
      <c r="B5" s="173" t="s">
        <v>5</v>
      </c>
      <c r="C5" s="174"/>
      <c r="D5" s="2" t="s">
        <v>6</v>
      </c>
      <c r="E5" s="5" t="s">
        <v>7</v>
      </c>
      <c r="F5" s="6"/>
      <c r="G5" s="5"/>
      <c r="H5" s="4"/>
      <c r="K5" s="3"/>
    </row>
    <row r="6" spans="1:11" ht="18.75" customHeight="1" x14ac:dyDescent="0.3">
      <c r="A6" s="4"/>
      <c r="B6" s="9"/>
      <c r="C6" s="1"/>
      <c r="D6" s="1"/>
      <c r="E6" s="7">
        <v>46217</v>
      </c>
      <c r="F6" s="10"/>
      <c r="G6" s="10"/>
      <c r="H6" s="4"/>
      <c r="K6" s="3"/>
    </row>
    <row r="7" spans="1:11" ht="16.8" thickBot="1" x14ac:dyDescent="0.35">
      <c r="A7" s="11"/>
    </row>
    <row r="8" spans="1:11" ht="33.75" customHeight="1" thickBot="1" x14ac:dyDescent="0.35">
      <c r="H8" s="13" t="s">
        <v>8</v>
      </c>
      <c r="I8" s="14"/>
      <c r="J8" s="14"/>
    </row>
    <row r="9" spans="1:11" s="17" customFormat="1" ht="25.8" x14ac:dyDescent="0.3">
      <c r="A9" s="15" t="s">
        <v>9</v>
      </c>
      <c r="B9" s="16"/>
      <c r="D9" s="18"/>
      <c r="F9" s="18"/>
      <c r="G9" s="18"/>
      <c r="H9" s="19" t="s">
        <v>10</v>
      </c>
      <c r="I9" s="20"/>
      <c r="J9" s="20"/>
    </row>
    <row r="10" spans="1:11" s="17" customFormat="1" ht="31.5" customHeight="1" thickBot="1" x14ac:dyDescent="0.35">
      <c r="A10" s="175"/>
      <c r="B10" s="176"/>
      <c r="D10" s="18"/>
      <c r="F10" s="18"/>
      <c r="G10" s="18"/>
      <c r="H10" s="21" t="s">
        <v>11</v>
      </c>
      <c r="I10" s="22"/>
      <c r="J10" s="22"/>
    </row>
    <row r="11" spans="1:11" s="17" customFormat="1" ht="26.25" customHeight="1" thickBot="1" x14ac:dyDescent="0.35">
      <c r="A11" s="23"/>
      <c r="B11" s="23"/>
      <c r="D11" s="18"/>
      <c r="F11" s="18"/>
      <c r="G11" s="18"/>
      <c r="H11" s="24"/>
      <c r="I11" s="24"/>
      <c r="J11" s="24"/>
    </row>
    <row r="12" spans="1:11" ht="24" customHeight="1" x14ac:dyDescent="0.95">
      <c r="A12" s="158" t="s">
        <v>12</v>
      </c>
      <c r="B12" s="159"/>
      <c r="C12" s="160"/>
      <c r="D12" s="25"/>
      <c r="H12" s="24"/>
      <c r="I12" s="24"/>
      <c r="J12" s="24"/>
    </row>
    <row r="13" spans="1:11" ht="18.600000000000001" thickBot="1" x14ac:dyDescent="0.4">
      <c r="A13" s="161">
        <f>SUM(Totals!H2:H5)</f>
        <v>0</v>
      </c>
      <c r="B13" s="162"/>
      <c r="C13" s="163"/>
      <c r="H13" s="14"/>
      <c r="I13" s="14"/>
      <c r="J13" s="14"/>
    </row>
    <row r="14" spans="1:11" ht="14.4" customHeight="1" x14ac:dyDescent="0.3">
      <c r="H14" s="14"/>
      <c r="I14" s="14"/>
      <c r="J14" s="14"/>
    </row>
    <row r="15" spans="1:11" ht="15" customHeight="1" thickBot="1" x14ac:dyDescent="0.35">
      <c r="C15" s="26"/>
    </row>
    <row r="16" spans="1:11" x14ac:dyDescent="0.3">
      <c r="A16" s="164" t="s">
        <v>13</v>
      </c>
      <c r="B16" s="27" t="s">
        <v>14</v>
      </c>
      <c r="C16" s="27" t="s">
        <v>15</v>
      </c>
      <c r="D16" s="27" t="s">
        <v>16</v>
      </c>
      <c r="E16" s="28" t="s">
        <v>17</v>
      </c>
    </row>
    <row r="17" spans="1:10" ht="22.95" customHeight="1" thickBot="1" x14ac:dyDescent="0.35">
      <c r="A17" s="165"/>
      <c r="B17" s="29"/>
      <c r="C17" s="29"/>
      <c r="D17" s="30"/>
      <c r="E17" s="31"/>
      <c r="F17" s="32"/>
      <c r="G17" s="33"/>
      <c r="H17" s="33"/>
      <c r="I17" s="33"/>
      <c r="J17" s="33"/>
    </row>
    <row r="19" spans="1:10" s="37" customFormat="1" ht="33" customHeight="1" thickBot="1" x14ac:dyDescent="0.35">
      <c r="A19" s="34"/>
      <c r="B19" s="34"/>
      <c r="C19" s="34"/>
      <c r="D19" s="34"/>
      <c r="E19" s="34"/>
      <c r="F19" s="35"/>
      <c r="G19" s="34"/>
      <c r="H19" s="36"/>
      <c r="I19" s="36"/>
      <c r="J19" s="34"/>
    </row>
    <row r="20" spans="1:10" s="43" customFormat="1" ht="14.25" customHeight="1" thickBot="1" x14ac:dyDescent="0.35">
      <c r="A20" s="164" t="s">
        <v>18</v>
      </c>
      <c r="B20" s="38" t="s">
        <v>14</v>
      </c>
      <c r="C20" s="27" t="s">
        <v>15</v>
      </c>
      <c r="D20" s="39" t="s">
        <v>19</v>
      </c>
      <c r="E20" s="40" t="s">
        <v>20</v>
      </c>
      <c r="F20" s="39" t="s">
        <v>21</v>
      </c>
      <c r="G20" s="41" t="s">
        <v>22</v>
      </c>
      <c r="H20" s="41" t="s">
        <v>23</v>
      </c>
      <c r="I20" s="42"/>
      <c r="J20" s="189"/>
    </row>
    <row r="21" spans="1:10" s="43" customFormat="1" ht="14.25" customHeight="1" thickBot="1" x14ac:dyDescent="0.35">
      <c r="A21" s="166"/>
      <c r="B21" s="44"/>
      <c r="C21" s="45"/>
      <c r="D21" s="46">
        <f>IF(B21&lt;&gt;"",'Event Info'!$D$7, 0)</f>
        <v>0</v>
      </c>
      <c r="E21" s="46">
        <f>IF(B21&lt;&gt;"",'Event Info'!$A$6, 0)</f>
        <v>0</v>
      </c>
      <c r="F21" s="97"/>
      <c r="G21" s="47"/>
      <c r="H21" s="48"/>
      <c r="I21" s="42"/>
      <c r="J21" s="189" t="s">
        <v>52</v>
      </c>
    </row>
    <row r="22" spans="1:10" s="43" customFormat="1" ht="14.25" customHeight="1" thickBot="1" x14ac:dyDescent="0.35">
      <c r="A22" s="49"/>
      <c r="B22" s="38" t="s">
        <v>14</v>
      </c>
      <c r="C22" s="27" t="s">
        <v>15</v>
      </c>
      <c r="D22" s="50" t="s">
        <v>19</v>
      </c>
      <c r="E22" s="51" t="s">
        <v>20</v>
      </c>
      <c r="F22" s="39" t="s">
        <v>21</v>
      </c>
      <c r="G22" s="41" t="s">
        <v>22</v>
      </c>
      <c r="H22" s="41" t="s">
        <v>23</v>
      </c>
      <c r="I22" s="42"/>
      <c r="J22" s="189" t="s">
        <v>91</v>
      </c>
    </row>
    <row r="23" spans="1:10" s="43" customFormat="1" ht="14.25" customHeight="1" thickBot="1" x14ac:dyDescent="0.35">
      <c r="A23" s="52" t="s">
        <v>24</v>
      </c>
      <c r="B23" s="53"/>
      <c r="C23" s="53"/>
      <c r="D23" s="46">
        <f>IF(B23&lt;&gt;"",'Event Info'!$D$7, 0)</f>
        <v>0</v>
      </c>
      <c r="E23" s="46">
        <f>IF(B23&lt;&gt;"",'Event Info'!$A$6, 0)</f>
        <v>0</v>
      </c>
      <c r="F23" s="97"/>
      <c r="G23" s="54"/>
      <c r="H23" s="55"/>
      <c r="I23" s="42"/>
      <c r="J23" s="42"/>
    </row>
    <row r="24" spans="1:10" s="43" customFormat="1" ht="14.25" customHeight="1" thickBot="1" x14ac:dyDescent="0.35">
      <c r="A24" s="56"/>
      <c r="B24" s="45"/>
      <c r="C24" s="45"/>
      <c r="D24" s="46">
        <f>IF(B24&lt;&gt;"",'Event Info'!$D$7, 0)</f>
        <v>0</v>
      </c>
      <c r="E24" s="46">
        <f>IF(B24&lt;&gt;"",'Event Info'!$A$6, 0)</f>
        <v>0</v>
      </c>
      <c r="F24" s="97"/>
      <c r="G24" s="47"/>
      <c r="H24" s="57"/>
      <c r="I24" s="42"/>
      <c r="J24" s="42"/>
    </row>
    <row r="25" spans="1:10" s="43" customFormat="1" ht="14.25" customHeight="1" thickBot="1" x14ac:dyDescent="0.35">
      <c r="A25" s="58"/>
      <c r="B25" s="29"/>
      <c r="C25" s="29"/>
      <c r="D25" s="46">
        <f>IF(B25&lt;&gt;"",'Event Info'!$D$7, 0)</f>
        <v>0</v>
      </c>
      <c r="E25" s="46">
        <f>IF(B25&lt;&gt;"",'Event Info'!$A$6, 0)</f>
        <v>0</v>
      </c>
      <c r="F25" s="97"/>
      <c r="G25" s="47"/>
      <c r="H25" s="57"/>
      <c r="I25" s="42"/>
      <c r="J25" s="42"/>
    </row>
    <row r="26" spans="1:10" s="43" customFormat="1" ht="14.25" customHeight="1" thickBot="1" x14ac:dyDescent="0.35">
      <c r="A26" s="167" t="s">
        <v>25</v>
      </c>
      <c r="B26" s="59"/>
      <c r="C26" s="60"/>
      <c r="D26" s="46">
        <f>IF(B26&lt;&gt;"",'Event Info'!$D$7, 0)</f>
        <v>0</v>
      </c>
      <c r="E26" s="46">
        <f>IF(B26&lt;&gt;"",'Event Info'!$A$6, 0)</f>
        <v>0</v>
      </c>
      <c r="F26" s="97"/>
      <c r="G26" s="47"/>
      <c r="H26" s="57"/>
      <c r="I26" s="42"/>
      <c r="J26" s="42"/>
    </row>
    <row r="27" spans="1:10" s="43" customFormat="1" ht="14.25" customHeight="1" thickBot="1" x14ac:dyDescent="0.35">
      <c r="A27" s="167"/>
      <c r="B27" s="59"/>
      <c r="C27" s="60"/>
      <c r="D27" s="46">
        <f>IF(B27&lt;&gt;"",'Event Info'!$D$7, 0)</f>
        <v>0</v>
      </c>
      <c r="E27" s="46">
        <f>IF(B27&lt;&gt;"",'Event Info'!$A$6, 0)</f>
        <v>0</v>
      </c>
      <c r="F27" s="97"/>
      <c r="G27" s="47"/>
      <c r="H27" s="57"/>
      <c r="I27" s="42"/>
      <c r="J27" s="42"/>
    </row>
    <row r="28" spans="1:10" s="43" customFormat="1" ht="14.25" customHeight="1" thickBot="1" x14ac:dyDescent="0.35">
      <c r="A28" s="167"/>
      <c r="B28" s="59"/>
      <c r="C28" s="60"/>
      <c r="D28" s="46">
        <f>IF(B28&lt;&gt;"",'Event Info'!$D$7, 0)</f>
        <v>0</v>
      </c>
      <c r="E28" s="46">
        <f>IF(B28&lt;&gt;"",'Event Info'!$A$6, 0)</f>
        <v>0</v>
      </c>
      <c r="F28" s="97"/>
      <c r="G28" s="47"/>
      <c r="H28" s="57"/>
      <c r="I28" s="42"/>
      <c r="J28" s="42"/>
    </row>
    <row r="29" spans="1:10" s="43" customFormat="1" ht="14.25" customHeight="1" thickBot="1" x14ac:dyDescent="0.35">
      <c r="A29" s="167"/>
      <c r="B29" s="59"/>
      <c r="C29" s="60"/>
      <c r="D29" s="46">
        <f>IF(B29&lt;&gt;"",'Event Info'!$D$7, 0)</f>
        <v>0</v>
      </c>
      <c r="E29" s="46">
        <f>IF(B29&lt;&gt;"",'Event Info'!$A$6, 0)</f>
        <v>0</v>
      </c>
      <c r="F29" s="97"/>
      <c r="G29" s="47"/>
      <c r="H29" s="57"/>
      <c r="I29" s="42"/>
      <c r="J29" s="42"/>
    </row>
    <row r="30" spans="1:10" s="43" customFormat="1" ht="14.25" customHeight="1" thickBot="1" x14ac:dyDescent="0.35">
      <c r="A30" s="167"/>
      <c r="B30" s="59"/>
      <c r="C30" s="60"/>
      <c r="D30" s="46">
        <f>IF(B30&lt;&gt;"",'Event Info'!$D$7, 0)</f>
        <v>0</v>
      </c>
      <c r="E30" s="46">
        <f>IF(B30&lt;&gt;"",'Event Info'!$A$6, 0)</f>
        <v>0</v>
      </c>
      <c r="F30" s="97"/>
      <c r="G30" s="47"/>
      <c r="H30" s="57"/>
      <c r="I30" s="42"/>
      <c r="J30" s="42"/>
    </row>
    <row r="31" spans="1:10" s="43" customFormat="1" ht="14.25" customHeight="1" thickBot="1" x14ac:dyDescent="0.35">
      <c r="A31" s="167"/>
      <c r="B31" s="44"/>
      <c r="C31" s="45"/>
      <c r="D31" s="46">
        <f>IF(B31&lt;&gt;"",'Event Info'!$D$7, 0)</f>
        <v>0</v>
      </c>
      <c r="E31" s="46">
        <f>IF(B31&lt;&gt;"",'Event Info'!$A$6, 0)</f>
        <v>0</v>
      </c>
      <c r="F31" s="97"/>
      <c r="G31" s="47"/>
      <c r="H31" s="57"/>
      <c r="I31" s="42"/>
      <c r="J31" s="42"/>
    </row>
    <row r="32" spans="1:10" s="43" customFormat="1" ht="14.25" customHeight="1" thickBot="1" x14ac:dyDescent="0.35">
      <c r="A32" s="167"/>
      <c r="B32" s="44"/>
      <c r="C32" s="45"/>
      <c r="D32" s="46">
        <f>IF(B32&lt;&gt;"",'Event Info'!$D$7, 0)</f>
        <v>0</v>
      </c>
      <c r="E32" s="46">
        <f>IF(B32&lt;&gt;"",'Event Info'!$A$6, 0)</f>
        <v>0</v>
      </c>
      <c r="F32" s="97"/>
      <c r="G32" s="47"/>
      <c r="H32" s="57"/>
      <c r="I32" s="42"/>
      <c r="J32" s="42"/>
    </row>
    <row r="33" spans="1:10" s="43" customFormat="1" ht="14.25" customHeight="1" thickBot="1" x14ac:dyDescent="0.35">
      <c r="A33" s="167"/>
      <c r="B33" s="44"/>
      <c r="C33" s="45"/>
      <c r="D33" s="46">
        <f>IF(B33&lt;&gt;"",'Event Info'!$D$7, 0)</f>
        <v>0</v>
      </c>
      <c r="E33" s="46">
        <f>IF(B33&lt;&gt;"",'Event Info'!$A$6, 0)</f>
        <v>0</v>
      </c>
      <c r="F33" s="97"/>
      <c r="G33" s="47"/>
      <c r="H33" s="57"/>
      <c r="I33" s="42"/>
      <c r="J33" s="42"/>
    </row>
    <row r="34" spans="1:10" s="43" customFormat="1" ht="14.25" customHeight="1" thickBot="1" x14ac:dyDescent="0.35">
      <c r="A34" s="168"/>
      <c r="B34" s="61"/>
      <c r="C34" s="29"/>
      <c r="D34" s="46">
        <f>IF(B34&lt;&gt;"",'Event Info'!$D$7, 0)</f>
        <v>0</v>
      </c>
      <c r="E34" s="62">
        <f>IF(B34&lt;&gt;"",'Event Info'!$A$6, 0)</f>
        <v>0</v>
      </c>
      <c r="F34" s="97"/>
      <c r="G34" s="47"/>
      <c r="H34" s="57"/>
      <c r="I34" s="42"/>
      <c r="J34" s="42"/>
    </row>
    <row r="35" spans="1:10" s="43" customFormat="1" ht="14.25" customHeight="1" thickBot="1" x14ac:dyDescent="0.35">
      <c r="A35" s="169" t="s">
        <v>26</v>
      </c>
      <c r="B35" s="59"/>
      <c r="C35" s="60"/>
      <c r="D35" s="46">
        <f>IF(B35&lt;&gt;"",'Event Info'!$D$7, 0)</f>
        <v>0</v>
      </c>
      <c r="E35" s="63"/>
      <c r="F35" s="97"/>
      <c r="G35" s="47"/>
      <c r="H35" s="57"/>
      <c r="I35" s="42"/>
      <c r="J35" s="42"/>
    </row>
    <row r="36" spans="1:10" s="43" customFormat="1" ht="14.25" customHeight="1" thickBot="1" x14ac:dyDescent="0.35">
      <c r="A36" s="167"/>
      <c r="B36" s="59"/>
      <c r="C36" s="60"/>
      <c r="D36" s="46">
        <f>IF(B36&lt;&gt;"",'Event Info'!$D$7, 0)</f>
        <v>0</v>
      </c>
      <c r="E36" s="63"/>
      <c r="F36" s="97"/>
      <c r="G36" s="47"/>
      <c r="H36" s="57"/>
      <c r="I36" s="42"/>
      <c r="J36" s="42"/>
    </row>
    <row r="37" spans="1:10" s="43" customFormat="1" ht="14.25" customHeight="1" thickBot="1" x14ac:dyDescent="0.35">
      <c r="A37" s="167"/>
      <c r="B37" s="59"/>
      <c r="C37" s="60"/>
      <c r="D37" s="46">
        <f>IF(B37&lt;&gt;"",'Event Info'!$D$7, 0)</f>
        <v>0</v>
      </c>
      <c r="E37" s="63"/>
      <c r="F37" s="97"/>
      <c r="G37" s="47"/>
      <c r="H37" s="57"/>
      <c r="I37" s="42"/>
      <c r="J37" s="42"/>
    </row>
    <row r="38" spans="1:10" s="43" customFormat="1" ht="14.25" customHeight="1" thickBot="1" x14ac:dyDescent="0.35">
      <c r="A38" s="167"/>
      <c r="B38" s="59"/>
      <c r="C38" s="60"/>
      <c r="D38" s="46">
        <f>IF(B38&lt;&gt;"",'Event Info'!$D$7, 0)</f>
        <v>0</v>
      </c>
      <c r="E38" s="63"/>
      <c r="F38" s="97"/>
      <c r="G38" s="47"/>
      <c r="H38" s="57"/>
      <c r="I38" s="42"/>
      <c r="J38" s="42"/>
    </row>
    <row r="39" spans="1:10" s="43" customFormat="1" ht="14.25" customHeight="1" thickBot="1" x14ac:dyDescent="0.35">
      <c r="A39" s="167"/>
      <c r="B39" s="59"/>
      <c r="C39" s="60"/>
      <c r="D39" s="46">
        <f>IF(B39&lt;&gt;"",'Event Info'!$D$7, 0)</f>
        <v>0</v>
      </c>
      <c r="E39" s="63"/>
      <c r="F39" s="97"/>
      <c r="G39" s="47"/>
      <c r="H39" s="57"/>
      <c r="I39" s="42"/>
      <c r="J39" s="42"/>
    </row>
    <row r="40" spans="1:10" s="43" customFormat="1" ht="14.25" customHeight="1" thickBot="1" x14ac:dyDescent="0.35">
      <c r="A40" s="167"/>
      <c r="B40" s="59"/>
      <c r="C40" s="60"/>
      <c r="D40" s="46">
        <f>IF(B40&lt;&gt;"",'Event Info'!$D$7, 0)</f>
        <v>0</v>
      </c>
      <c r="E40" s="63"/>
      <c r="F40" s="97"/>
      <c r="G40" s="47"/>
      <c r="H40" s="57"/>
      <c r="I40" s="42"/>
      <c r="J40" s="42"/>
    </row>
    <row r="41" spans="1:10" s="43" customFormat="1" ht="14.25" customHeight="1" thickBot="1" x14ac:dyDescent="0.35">
      <c r="A41" s="167"/>
      <c r="B41" s="59"/>
      <c r="C41" s="60"/>
      <c r="D41" s="46">
        <f>IF(B41&lt;&gt;"",'Event Info'!$D$7, 0)</f>
        <v>0</v>
      </c>
      <c r="E41" s="63"/>
      <c r="F41" s="97"/>
      <c r="G41" s="47"/>
      <c r="H41" s="57"/>
      <c r="I41" s="42"/>
      <c r="J41" s="42"/>
    </row>
    <row r="42" spans="1:10" s="43" customFormat="1" ht="14.25" customHeight="1" thickBot="1" x14ac:dyDescent="0.35">
      <c r="A42" s="167"/>
      <c r="B42" s="59"/>
      <c r="C42" s="60"/>
      <c r="D42" s="46">
        <f>IF(B42&lt;&gt;"",'Event Info'!$D$7, 0)</f>
        <v>0</v>
      </c>
      <c r="E42" s="63"/>
      <c r="F42" s="97"/>
      <c r="G42" s="47"/>
      <c r="H42" s="57"/>
      <c r="I42" s="42"/>
      <c r="J42" s="42"/>
    </row>
    <row r="43" spans="1:10" s="43" customFormat="1" ht="14.25" customHeight="1" thickBot="1" x14ac:dyDescent="0.35">
      <c r="A43" s="167"/>
      <c r="B43" s="59"/>
      <c r="C43" s="60"/>
      <c r="D43" s="46">
        <f>IF(B43&lt;&gt;"",'Event Info'!$D$7, 0)</f>
        <v>0</v>
      </c>
      <c r="E43" s="63"/>
      <c r="F43" s="97"/>
      <c r="G43" s="47"/>
      <c r="H43" s="57"/>
      <c r="I43" s="42"/>
      <c r="J43" s="42"/>
    </row>
    <row r="44" spans="1:10" s="43" customFormat="1" ht="14.25" customHeight="1" thickBot="1" x14ac:dyDescent="0.35">
      <c r="A44" s="167"/>
      <c r="B44" s="59"/>
      <c r="C44" s="60"/>
      <c r="D44" s="46">
        <f>IF(B44&lt;&gt;"",'Event Info'!$D$7, 0)</f>
        <v>0</v>
      </c>
      <c r="E44" s="63"/>
      <c r="F44" s="97"/>
      <c r="G44" s="47"/>
      <c r="H44" s="57"/>
      <c r="I44" s="42"/>
      <c r="J44" s="42"/>
    </row>
    <row r="45" spans="1:10" s="43" customFormat="1" ht="14.25" customHeight="1" thickBot="1" x14ac:dyDescent="0.35">
      <c r="A45" s="167"/>
      <c r="B45" s="59"/>
      <c r="C45" s="60"/>
      <c r="D45" s="46">
        <f>IF(B45&lt;&gt;"",'Event Info'!$D$7, 0)</f>
        <v>0</v>
      </c>
      <c r="E45" s="63"/>
      <c r="F45" s="97"/>
      <c r="G45" s="47"/>
      <c r="H45" s="57"/>
      <c r="I45" s="42"/>
      <c r="J45" s="42"/>
    </row>
    <row r="46" spans="1:10" s="43" customFormat="1" ht="14.25" customHeight="1" thickBot="1" x14ac:dyDescent="0.35">
      <c r="A46" s="167"/>
      <c r="B46" s="59"/>
      <c r="C46" s="60"/>
      <c r="D46" s="46">
        <f>IF(B46&lt;&gt;"",'Event Info'!$D$7, 0)</f>
        <v>0</v>
      </c>
      <c r="E46" s="63"/>
      <c r="F46" s="97"/>
      <c r="G46" s="47"/>
      <c r="H46" s="57"/>
      <c r="I46" s="42"/>
      <c r="J46" s="42"/>
    </row>
    <row r="47" spans="1:10" s="43" customFormat="1" ht="14.25" customHeight="1" thickBot="1" x14ac:dyDescent="0.35">
      <c r="A47" s="167"/>
      <c r="B47" s="59"/>
      <c r="C47" s="60"/>
      <c r="D47" s="46">
        <f>IF(B47&lt;&gt;"",'Event Info'!$D$7, 0)</f>
        <v>0</v>
      </c>
      <c r="E47" s="63"/>
      <c r="F47" s="97"/>
      <c r="G47" s="64"/>
      <c r="H47" s="65"/>
      <c r="I47" s="42"/>
      <c r="J47" s="42"/>
    </row>
    <row r="48" spans="1:10" s="73" customFormat="1" ht="14.25" customHeight="1" thickBot="1" x14ac:dyDescent="0.35">
      <c r="A48" s="66"/>
      <c r="B48" s="67"/>
      <c r="C48" s="68" t="s">
        <v>27</v>
      </c>
      <c r="D48" s="69">
        <f>SUM(D21:D47)</f>
        <v>0</v>
      </c>
      <c r="E48" s="69">
        <f>SUM(E21:E47)</f>
        <v>0</v>
      </c>
      <c r="F48" s="70">
        <f>COUNTIF(F21:F47,"y")*'Event Info'!D12</f>
        <v>0</v>
      </c>
      <c r="G48" s="70"/>
      <c r="H48" s="71"/>
      <c r="I48" s="72"/>
      <c r="J48" s="72"/>
    </row>
    <row r="49" spans="1:10" s="43" customFormat="1" ht="41.25" customHeight="1" x14ac:dyDescent="0.2">
      <c r="A49" s="140" t="s">
        <v>28</v>
      </c>
      <c r="B49" s="142"/>
      <c r="C49" s="143"/>
      <c r="D49" s="143"/>
      <c r="E49" s="143"/>
      <c r="F49" s="143"/>
      <c r="G49" s="143"/>
      <c r="H49" s="143"/>
      <c r="I49" s="74"/>
      <c r="J49" s="74"/>
    </row>
    <row r="50" spans="1:10" s="43" customFormat="1" ht="14.25" customHeight="1" thickBot="1" x14ac:dyDescent="0.25">
      <c r="A50" s="141"/>
      <c r="B50" s="144"/>
      <c r="C50" s="145"/>
      <c r="D50" s="145"/>
      <c r="E50" s="145"/>
      <c r="F50" s="145"/>
      <c r="G50" s="145"/>
      <c r="H50" s="145"/>
      <c r="I50" s="74"/>
      <c r="J50" s="74"/>
    </row>
    <row r="51" spans="1:10" s="43" customFormat="1" ht="14.25" customHeight="1" x14ac:dyDescent="0.2">
      <c r="A51" s="75"/>
      <c r="B51" s="74"/>
      <c r="C51" s="74"/>
      <c r="D51" s="74"/>
      <c r="E51" s="74"/>
      <c r="F51" s="76"/>
      <c r="G51" s="74"/>
      <c r="H51" s="74"/>
      <c r="I51" s="74"/>
      <c r="J51" s="74"/>
    </row>
    <row r="52" spans="1:10" ht="15" thickBot="1" x14ac:dyDescent="0.35">
      <c r="A52" s="77"/>
      <c r="B52" s="77"/>
      <c r="C52" s="77"/>
      <c r="D52" s="77"/>
      <c r="E52" s="77"/>
      <c r="F52" s="78"/>
      <c r="G52" s="77"/>
      <c r="H52" s="77"/>
      <c r="I52" s="77"/>
      <c r="J52" s="77"/>
    </row>
    <row r="53" spans="1:10" x14ac:dyDescent="0.3">
      <c r="A53" s="79" t="s">
        <v>29</v>
      </c>
      <c r="B53" s="146"/>
      <c r="C53" s="146"/>
      <c r="D53" s="146"/>
      <c r="E53" s="147"/>
    </row>
    <row r="54" spans="1:10" ht="15" thickBot="1" x14ac:dyDescent="0.35">
      <c r="A54" s="80"/>
      <c r="B54" s="148"/>
      <c r="C54" s="148"/>
      <c r="D54" s="148"/>
      <c r="E54" s="149"/>
    </row>
    <row r="55" spans="1:10" ht="15.9" customHeight="1" x14ac:dyDescent="0.3">
      <c r="A55" s="79" t="s">
        <v>30</v>
      </c>
      <c r="B55" s="146"/>
      <c r="C55" s="146"/>
      <c r="D55" s="146"/>
      <c r="E55" s="147"/>
    </row>
    <row r="56" spans="1:10" ht="15" thickBot="1" x14ac:dyDescent="0.35">
      <c r="A56" s="80"/>
      <c r="B56" s="148"/>
      <c r="C56" s="148"/>
      <c r="D56" s="148"/>
      <c r="E56" s="149"/>
    </row>
    <row r="57" spans="1:10" ht="15.9" customHeight="1" x14ac:dyDescent="0.3">
      <c r="A57" s="79" t="s">
        <v>31</v>
      </c>
      <c r="B57" s="150"/>
      <c r="C57" s="150"/>
      <c r="D57" s="150"/>
      <c r="E57" s="151"/>
    </row>
    <row r="58" spans="1:10" ht="15" thickBot="1" x14ac:dyDescent="0.35">
      <c r="A58" s="81"/>
      <c r="B58" s="152"/>
      <c r="C58" s="152"/>
      <c r="D58" s="152"/>
      <c r="E58" s="153"/>
    </row>
    <row r="59" spans="1:10" ht="15.9" customHeight="1" x14ac:dyDescent="0.3">
      <c r="A59" s="79" t="s">
        <v>32</v>
      </c>
      <c r="B59" s="154"/>
      <c r="C59" s="154"/>
      <c r="D59" s="154"/>
      <c r="E59" s="155"/>
    </row>
    <row r="60" spans="1:10" ht="15" thickBot="1" x14ac:dyDescent="0.35">
      <c r="A60" s="82" t="s">
        <v>33</v>
      </c>
      <c r="B60" s="156"/>
      <c r="C60" s="156"/>
      <c r="D60" s="156"/>
      <c r="E60" s="157"/>
    </row>
    <row r="63" spans="1:10" ht="18" x14ac:dyDescent="0.3">
      <c r="A63" s="83"/>
    </row>
    <row r="64" spans="1:10" ht="18" x14ac:dyDescent="0.3">
      <c r="A64" s="83"/>
      <c r="D64" s="84"/>
    </row>
    <row r="65" spans="1:10" ht="18" x14ac:dyDescent="0.3">
      <c r="A65" s="6"/>
      <c r="C65" s="85"/>
      <c r="D65" s="85" t="s">
        <v>34</v>
      </c>
    </row>
    <row r="66" spans="1:10" ht="16.8" x14ac:dyDescent="0.3">
      <c r="A66" s="86"/>
      <c r="D66" s="2" t="s">
        <v>35</v>
      </c>
      <c r="E66" s="87">
        <f>D48+'S&amp;A'!G42</f>
        <v>0</v>
      </c>
    </row>
    <row r="67" spans="1:10" ht="16.8" x14ac:dyDescent="0.3">
      <c r="A67" s="86"/>
      <c r="D67" s="2" t="s">
        <v>36</v>
      </c>
      <c r="E67" s="87">
        <f>E48+'S&amp;A'!H42</f>
        <v>0</v>
      </c>
    </row>
    <row r="68" spans="1:10" ht="18" x14ac:dyDescent="0.3">
      <c r="A68" s="83"/>
      <c r="D68" s="2" t="s">
        <v>37</v>
      </c>
      <c r="E68" s="87">
        <f>F48</f>
        <v>0</v>
      </c>
      <c r="F68" s="88"/>
      <c r="G68" s="84"/>
      <c r="H68" s="84"/>
      <c r="I68" s="84"/>
      <c r="J68" s="84"/>
    </row>
    <row r="69" spans="1:10" ht="18" x14ac:dyDescent="0.3">
      <c r="A69" s="5"/>
    </row>
    <row r="70" spans="1:10" ht="18" x14ac:dyDescent="0.3">
      <c r="A70" s="89"/>
    </row>
  </sheetData>
  <mergeCells count="18">
    <mergeCell ref="A10:B10"/>
    <mergeCell ref="C1:H1"/>
    <mergeCell ref="A2:H2"/>
    <mergeCell ref="B3:C3"/>
    <mergeCell ref="B4:C4"/>
    <mergeCell ref="B5:C5"/>
    <mergeCell ref="B59:E60"/>
    <mergeCell ref="A12:C12"/>
    <mergeCell ref="A13:C13"/>
    <mergeCell ref="A16:A17"/>
    <mergeCell ref="A20:A21"/>
    <mergeCell ref="A26:A34"/>
    <mergeCell ref="A35:A47"/>
    <mergeCell ref="A49:A50"/>
    <mergeCell ref="B49:H50"/>
    <mergeCell ref="B53:E54"/>
    <mergeCell ref="B55:E56"/>
    <mergeCell ref="B57:E58"/>
  </mergeCells>
  <dataValidations count="2">
    <dataValidation type="list" allowBlank="1" showInputMessage="1" showErrorMessage="1" sqref="G21 G23:G47" xr:uid="{191005B7-F3D0-4423-ABB8-02EB2CADE65A}">
      <formula1>"F-S, F-M, F-L, F-XL, M-S, M-M, M-L, M-XL, M-XXL"</formula1>
    </dataValidation>
    <dataValidation type="list" allowBlank="1" showInputMessage="1" showErrorMessage="1" sqref="F21 F23:F47" xr:uid="{66EF2C8B-9248-4627-A8B6-0AE0730BF5C2}">
      <formula1>$J$21:$J$22</formula1>
    </dataValidation>
  </dataValidations>
  <hyperlinks>
    <hyperlink ref="B5" r:id="rId1" xr:uid="{4C5F9F1E-F211-42F2-99A8-FE4CC8C8AB1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DA4D-8643-452A-B23D-CCB7DD7A77E8}">
  <dimension ref="A1:P42"/>
  <sheetViews>
    <sheetView topLeftCell="C13" workbookViewId="0">
      <selection activeCell="E25" sqref="E25"/>
    </sheetView>
  </sheetViews>
  <sheetFormatPr defaultColWidth="11.44140625" defaultRowHeight="14.4" x14ac:dyDescent="0.3"/>
  <cols>
    <col min="1" max="1" width="20.44140625" customWidth="1"/>
    <col min="2" max="2" width="9.109375" customWidth="1"/>
    <col min="3" max="3" width="21.88671875" customWidth="1"/>
    <col min="4" max="4" width="25" customWidth="1"/>
    <col min="5" max="5" width="16.44140625" bestFit="1" customWidth="1"/>
    <col min="6" max="6" width="14.44140625" customWidth="1"/>
    <col min="7" max="7" width="16.6640625" customWidth="1"/>
    <col min="8" max="8" width="12.33203125" customWidth="1"/>
    <col min="13" max="13" width="14.109375" customWidth="1"/>
  </cols>
  <sheetData>
    <row r="1" spans="1:16" ht="30" customHeight="1" thickBot="1" x14ac:dyDescent="0.35">
      <c r="A1" s="188" t="s">
        <v>38</v>
      </c>
      <c r="B1" s="188"/>
      <c r="C1" s="188"/>
      <c r="D1" s="188"/>
      <c r="E1" s="188"/>
      <c r="F1" s="188"/>
      <c r="G1" s="188"/>
      <c r="H1" s="188"/>
      <c r="I1" s="188"/>
      <c r="J1" s="188"/>
      <c r="K1" s="90"/>
      <c r="O1" s="190"/>
      <c r="P1" s="190"/>
    </row>
    <row r="2" spans="1:16" ht="33" customHeight="1" thickBot="1" x14ac:dyDescent="0.35">
      <c r="A2" s="185" t="s">
        <v>39</v>
      </c>
      <c r="B2" s="185" t="s">
        <v>40</v>
      </c>
      <c r="C2" s="187" t="s">
        <v>14</v>
      </c>
      <c r="D2" s="187" t="s">
        <v>15</v>
      </c>
      <c r="E2" s="187" t="s">
        <v>41</v>
      </c>
      <c r="F2" s="180" t="s">
        <v>42</v>
      </c>
      <c r="G2" s="91" t="s">
        <v>43</v>
      </c>
      <c r="H2" s="92" t="s">
        <v>20</v>
      </c>
      <c r="I2" s="180" t="s">
        <v>44</v>
      </c>
      <c r="J2" s="177" t="s">
        <v>45</v>
      </c>
      <c r="K2" s="178" t="s">
        <v>46</v>
      </c>
      <c r="L2" s="180" t="s">
        <v>47</v>
      </c>
      <c r="M2" s="181" t="s">
        <v>23</v>
      </c>
      <c r="O2" s="190" t="s">
        <v>52</v>
      </c>
      <c r="P2" s="190" t="s">
        <v>92</v>
      </c>
    </row>
    <row r="3" spans="1:16" ht="15.75" customHeight="1" thickBot="1" x14ac:dyDescent="0.35">
      <c r="A3" s="186"/>
      <c r="B3" s="186"/>
      <c r="C3" s="187"/>
      <c r="D3" s="187"/>
      <c r="E3" s="187"/>
      <c r="F3" s="180"/>
      <c r="G3" s="91" t="s">
        <v>48</v>
      </c>
      <c r="H3" s="92" t="s">
        <v>48</v>
      </c>
      <c r="I3" s="180"/>
      <c r="J3" s="177"/>
      <c r="K3" s="179"/>
      <c r="L3" s="180"/>
      <c r="M3" s="182"/>
      <c r="O3" s="190" t="s">
        <v>91</v>
      </c>
      <c r="P3" s="190" t="s">
        <v>93</v>
      </c>
    </row>
    <row r="4" spans="1:16" ht="19.5" customHeight="1" x14ac:dyDescent="0.3">
      <c r="A4" s="93" t="s">
        <v>49</v>
      </c>
      <c r="B4" s="94" t="s">
        <v>50</v>
      </c>
      <c r="C4" s="95"/>
      <c r="D4" s="95"/>
      <c r="E4" s="96"/>
      <c r="F4" s="97"/>
      <c r="G4" s="98">
        <f>IF(D4&lt;&gt;"",'Event Info'!$D$2,0)</f>
        <v>0</v>
      </c>
      <c r="H4" s="98">
        <f>IF(D4&lt;&gt;"",'Event Info'!$A$6,0)</f>
        <v>0</v>
      </c>
      <c r="I4" s="99"/>
      <c r="J4" s="100"/>
      <c r="K4" s="100"/>
      <c r="L4" s="97"/>
      <c r="M4" s="97"/>
      <c r="O4" s="190"/>
      <c r="P4" s="190" t="s">
        <v>94</v>
      </c>
    </row>
    <row r="5" spans="1:16" ht="19.5" customHeight="1" x14ac:dyDescent="0.3">
      <c r="A5" s="101" t="s">
        <v>53</v>
      </c>
      <c r="B5" s="102" t="s">
        <v>50</v>
      </c>
      <c r="C5" s="103"/>
      <c r="D5" s="104"/>
      <c r="E5" s="105"/>
      <c r="F5" s="106"/>
      <c r="G5" s="98">
        <f>IF(D5&lt;&gt;"",'Event Info'!$D$2,0)</f>
        <v>0</v>
      </c>
      <c r="H5" s="98">
        <f>IF(D5&lt;&gt;"",'Event Info'!$A$6,0)</f>
        <v>0</v>
      </c>
      <c r="I5" s="107"/>
      <c r="J5" s="107"/>
      <c r="K5" s="100"/>
      <c r="L5" s="97"/>
      <c r="M5" s="108"/>
      <c r="O5" s="190"/>
      <c r="P5" s="190" t="s">
        <v>95</v>
      </c>
    </row>
    <row r="6" spans="1:16" ht="19.5" customHeight="1" x14ac:dyDescent="0.3">
      <c r="A6" s="93" t="s">
        <v>55</v>
      </c>
      <c r="B6" s="102" t="s">
        <v>50</v>
      </c>
      <c r="C6" s="103"/>
      <c r="D6" s="104"/>
      <c r="E6" s="105"/>
      <c r="F6" s="106"/>
      <c r="G6" s="98">
        <f>IF(D6&lt;&gt;"",'Event Info'!$D$2,0)</f>
        <v>0</v>
      </c>
      <c r="H6" s="98">
        <f>IF(D6&lt;&gt;"",'Event Info'!$A$6,0)</f>
        <v>0</v>
      </c>
      <c r="I6" s="107"/>
      <c r="J6" s="107"/>
      <c r="K6" s="100"/>
      <c r="L6" s="97"/>
      <c r="M6" s="108"/>
      <c r="O6" s="190"/>
      <c r="P6" s="190" t="s">
        <v>96</v>
      </c>
    </row>
    <row r="7" spans="1:16" ht="19.5" customHeight="1" x14ac:dyDescent="0.3">
      <c r="A7" s="101" t="s">
        <v>56</v>
      </c>
      <c r="B7" s="102" t="s">
        <v>50</v>
      </c>
      <c r="C7" s="103"/>
      <c r="D7" s="104"/>
      <c r="E7" s="105"/>
      <c r="F7" s="106"/>
      <c r="G7" s="98">
        <f>IF(D7&lt;&gt;"",'Event Info'!$D$2,0)</f>
        <v>0</v>
      </c>
      <c r="H7" s="98">
        <f>IF(D7&lt;&gt;"",'Event Info'!$A$6,0)</f>
        <v>0</v>
      </c>
      <c r="I7" s="107"/>
      <c r="J7" s="107"/>
      <c r="K7" s="100"/>
      <c r="L7" s="97"/>
      <c r="M7" s="108"/>
      <c r="O7" s="190"/>
      <c r="P7" s="190" t="s">
        <v>97</v>
      </c>
    </row>
    <row r="8" spans="1:16" ht="19.5" customHeight="1" x14ac:dyDescent="0.3">
      <c r="A8" s="93" t="s">
        <v>57</v>
      </c>
      <c r="B8" s="102" t="s">
        <v>50</v>
      </c>
      <c r="C8" s="103"/>
      <c r="D8" s="104"/>
      <c r="E8" s="105"/>
      <c r="F8" s="106"/>
      <c r="G8" s="98">
        <f>IF(D8&lt;&gt;"",'Event Info'!$D$2,0)</f>
        <v>0</v>
      </c>
      <c r="H8" s="98">
        <f>IF(D8&lt;&gt;"",'Event Info'!$A$6,0)</f>
        <v>0</v>
      </c>
      <c r="I8" s="107"/>
      <c r="J8" s="107"/>
      <c r="K8" s="100"/>
      <c r="L8" s="97"/>
      <c r="M8" s="108"/>
      <c r="O8" s="190"/>
      <c r="P8" s="190" t="s">
        <v>98</v>
      </c>
    </row>
    <row r="9" spans="1:16" ht="19.5" customHeight="1" x14ac:dyDescent="0.3">
      <c r="A9" s="101" t="s">
        <v>58</v>
      </c>
      <c r="B9" s="102" t="s">
        <v>59</v>
      </c>
      <c r="C9" s="103"/>
      <c r="D9" s="104"/>
      <c r="E9" s="105"/>
      <c r="F9" s="106"/>
      <c r="G9" s="98">
        <f>IF(D9&lt;&gt;"",'Event Info'!$D$2,0)</f>
        <v>0</v>
      </c>
      <c r="H9" s="98">
        <f>IF(D9&lt;&gt;"",'Event Info'!$A$6,0)</f>
        <v>0</v>
      </c>
      <c r="I9" s="107"/>
      <c r="J9" s="107"/>
      <c r="K9" s="100"/>
      <c r="L9" s="97"/>
      <c r="M9" s="108"/>
      <c r="O9" s="190"/>
      <c r="P9" s="190" t="s">
        <v>99</v>
      </c>
    </row>
    <row r="10" spans="1:16" ht="19.5" customHeight="1" x14ac:dyDescent="0.3">
      <c r="A10" s="93" t="s">
        <v>61</v>
      </c>
      <c r="B10" s="102"/>
      <c r="C10" s="103"/>
      <c r="D10" s="104"/>
      <c r="E10" s="109"/>
      <c r="F10" s="106"/>
      <c r="G10" s="98">
        <f>IF(D10&lt;&gt;"",'Event Info'!$D$2,0)</f>
        <v>0</v>
      </c>
      <c r="H10" s="98">
        <f>IF(D10&lt;&gt;"",'Event Info'!$A$6,0)</f>
        <v>0</v>
      </c>
      <c r="I10" s="107"/>
      <c r="J10" s="107"/>
      <c r="K10" s="100"/>
      <c r="L10" s="97"/>
      <c r="M10" s="108"/>
      <c r="O10" s="190"/>
      <c r="P10" s="190" t="s">
        <v>100</v>
      </c>
    </row>
    <row r="11" spans="1:16" ht="19.5" customHeight="1" x14ac:dyDescent="0.3">
      <c r="A11" s="101" t="s">
        <v>62</v>
      </c>
      <c r="B11" s="102"/>
      <c r="C11" s="103"/>
      <c r="D11" s="104"/>
      <c r="E11" s="109"/>
      <c r="F11" s="106"/>
      <c r="G11" s="98">
        <f>IF(D11&lt;&gt;"",'Event Info'!$D$2,0)</f>
        <v>0</v>
      </c>
      <c r="H11" s="98">
        <f>IF(D11&lt;&gt;"",'Event Info'!$A$6,0)</f>
        <v>0</v>
      </c>
      <c r="I11" s="107"/>
      <c r="J11" s="107"/>
      <c r="K11" s="100"/>
      <c r="L11" s="97"/>
      <c r="M11" s="108"/>
      <c r="O11" s="190"/>
      <c r="P11" s="190"/>
    </row>
    <row r="12" spans="1:16" ht="19.5" customHeight="1" x14ac:dyDescent="0.3">
      <c r="A12" s="93" t="s">
        <v>63</v>
      </c>
      <c r="B12" s="102" t="s">
        <v>50</v>
      </c>
      <c r="C12" s="103"/>
      <c r="D12" s="104"/>
      <c r="E12" s="109"/>
      <c r="F12" s="106"/>
      <c r="G12" s="98">
        <f>IF(D12&lt;&gt;"",'Event Info'!$D$2,0)</f>
        <v>0</v>
      </c>
      <c r="H12" s="98">
        <f>IF(D12&lt;&gt;"",'Event Info'!$A$6,0)</f>
        <v>0</v>
      </c>
      <c r="I12" s="107"/>
      <c r="J12" s="107"/>
      <c r="K12" s="100"/>
      <c r="L12" s="97"/>
      <c r="M12" s="108"/>
    </row>
    <row r="13" spans="1:16" ht="19.5" customHeight="1" x14ac:dyDescent="0.3">
      <c r="A13" s="101" t="s">
        <v>64</v>
      </c>
      <c r="B13" s="102"/>
      <c r="C13" s="103"/>
      <c r="D13" s="104"/>
      <c r="E13" s="109"/>
      <c r="F13" s="106"/>
      <c r="G13" s="98">
        <f>IF(D13&lt;&gt;"",'Event Info'!$D$2,0)</f>
        <v>0</v>
      </c>
      <c r="H13" s="98">
        <f>IF(D13&lt;&gt;"",'Event Info'!$A$6,0)</f>
        <v>0</v>
      </c>
      <c r="I13" s="107"/>
      <c r="J13" s="107"/>
      <c r="K13" s="100"/>
      <c r="L13" s="97"/>
      <c r="M13" s="108"/>
    </row>
    <row r="14" spans="1:16" ht="19.5" customHeight="1" x14ac:dyDescent="0.3">
      <c r="A14" s="93" t="s">
        <v>65</v>
      </c>
      <c r="B14" s="102"/>
      <c r="C14" s="103"/>
      <c r="D14" s="104"/>
      <c r="E14" s="109"/>
      <c r="F14" s="106"/>
      <c r="G14" s="98">
        <f>IF(D14&lt;&gt;"",'Event Info'!$D$2,0)</f>
        <v>0</v>
      </c>
      <c r="H14" s="98">
        <f>IF(D14&lt;&gt;"",'Event Info'!$A$6,0)</f>
        <v>0</v>
      </c>
      <c r="I14" s="107"/>
      <c r="J14" s="107"/>
      <c r="K14" s="100"/>
      <c r="L14" s="97"/>
      <c r="M14" s="108"/>
    </row>
    <row r="15" spans="1:16" ht="19.5" customHeight="1" x14ac:dyDescent="0.3">
      <c r="A15" s="101" t="s">
        <v>66</v>
      </c>
      <c r="B15" s="102"/>
      <c r="C15" s="103"/>
      <c r="D15" s="104"/>
      <c r="E15" s="109"/>
      <c r="F15" s="106"/>
      <c r="G15" s="98">
        <f>IF(D15&lt;&gt;"",'Event Info'!$D$2,0)</f>
        <v>0</v>
      </c>
      <c r="H15" s="98">
        <f>IF(D15&lt;&gt;"",'Event Info'!$A$6,0)</f>
        <v>0</v>
      </c>
      <c r="I15" s="107"/>
      <c r="J15" s="107"/>
      <c r="K15" s="100"/>
      <c r="L15" s="97"/>
      <c r="M15" s="108"/>
    </row>
    <row r="16" spans="1:16" ht="19.5" customHeight="1" x14ac:dyDescent="0.3">
      <c r="A16" s="93" t="s">
        <v>67</v>
      </c>
      <c r="B16" s="102"/>
      <c r="C16" s="103"/>
      <c r="D16" s="104"/>
      <c r="E16" s="109"/>
      <c r="F16" s="106"/>
      <c r="G16" s="98">
        <f>IF(D16&lt;&gt;"",'Event Info'!$D$2,0)</f>
        <v>0</v>
      </c>
      <c r="H16" s="98">
        <f>IF(D16&lt;&gt;"",'Event Info'!$A$6,0)</f>
        <v>0</v>
      </c>
      <c r="I16" s="107"/>
      <c r="J16" s="107"/>
      <c r="K16" s="100"/>
      <c r="L16" s="97"/>
      <c r="M16" s="108"/>
    </row>
    <row r="17" spans="1:13" ht="19.5" customHeight="1" x14ac:dyDescent="0.3">
      <c r="A17" s="101" t="s">
        <v>68</v>
      </c>
      <c r="B17" s="102"/>
      <c r="C17" s="103"/>
      <c r="D17" s="104"/>
      <c r="E17" s="109"/>
      <c r="F17" s="106"/>
      <c r="G17" s="98">
        <f>IF(D17&lt;&gt;"",'Event Info'!$D$2,0)</f>
        <v>0</v>
      </c>
      <c r="H17" s="98">
        <f>IF(D17&lt;&gt;"",'Event Info'!$A$6,0)</f>
        <v>0</v>
      </c>
      <c r="I17" s="107"/>
      <c r="J17" s="107"/>
      <c r="K17" s="100"/>
      <c r="L17" s="97"/>
      <c r="M17" s="108"/>
    </row>
    <row r="18" spans="1:13" ht="19.5" customHeight="1" thickBot="1" x14ac:dyDescent="0.35">
      <c r="A18" s="93" t="s">
        <v>69</v>
      </c>
      <c r="B18" s="110"/>
      <c r="C18" s="111"/>
      <c r="D18" s="112"/>
      <c r="E18" s="113"/>
      <c r="F18" s="114"/>
      <c r="G18" s="98">
        <f>IF(D18&lt;&gt;"",'Event Info'!$D$2,0)</f>
        <v>0</v>
      </c>
      <c r="H18" s="98">
        <f>IF(D18&lt;&gt;"",'Event Info'!$A$6,0)</f>
        <v>0</v>
      </c>
      <c r="I18" s="115"/>
      <c r="J18" s="115"/>
      <c r="K18" s="100"/>
      <c r="L18" s="97"/>
      <c r="M18" s="116"/>
    </row>
    <row r="19" spans="1:13" x14ac:dyDescent="0.3">
      <c r="A19" s="117" t="s">
        <v>70</v>
      </c>
      <c r="F19" s="118"/>
      <c r="G19" s="119">
        <f>SUM(G4:G18)</f>
        <v>0</v>
      </c>
      <c r="H19" s="119">
        <f>SUM(H4:H18)</f>
        <v>0</v>
      </c>
      <c r="L19" s="120">
        <f>COUNTIF(L4:L18,"y")*'Event Info'!$D$12</f>
        <v>0</v>
      </c>
    </row>
    <row r="22" spans="1:13" ht="15" thickBot="1" x14ac:dyDescent="0.35"/>
    <row r="23" spans="1:13" ht="30.75" customHeight="1" thickBot="1" x14ac:dyDescent="0.35">
      <c r="A23" s="183" t="s">
        <v>71</v>
      </c>
      <c r="B23" s="185" t="s">
        <v>40</v>
      </c>
      <c r="C23" s="187" t="s">
        <v>14</v>
      </c>
      <c r="D23" s="187" t="s">
        <v>15</v>
      </c>
      <c r="E23" s="187" t="s">
        <v>41</v>
      </c>
      <c r="F23" s="180" t="s">
        <v>42</v>
      </c>
      <c r="G23" s="91" t="s">
        <v>43</v>
      </c>
      <c r="H23" s="92" t="s">
        <v>20</v>
      </c>
      <c r="I23" s="180" t="s">
        <v>44</v>
      </c>
      <c r="J23" s="177" t="s">
        <v>45</v>
      </c>
      <c r="K23" s="178" t="s">
        <v>46</v>
      </c>
      <c r="L23" s="180" t="s">
        <v>47</v>
      </c>
      <c r="M23" s="181" t="s">
        <v>23</v>
      </c>
    </row>
    <row r="24" spans="1:13" ht="15.75" customHeight="1" thickBot="1" x14ac:dyDescent="0.35">
      <c r="A24" s="184"/>
      <c r="B24" s="186"/>
      <c r="C24" s="187"/>
      <c r="D24" s="187"/>
      <c r="E24" s="187"/>
      <c r="F24" s="180"/>
      <c r="G24" s="91" t="s">
        <v>48</v>
      </c>
      <c r="H24" s="92" t="s">
        <v>48</v>
      </c>
      <c r="I24" s="180"/>
      <c r="J24" s="177"/>
      <c r="K24" s="179"/>
      <c r="L24" s="180"/>
      <c r="M24" s="182"/>
    </row>
    <row r="25" spans="1:13" ht="18.75" customHeight="1" x14ac:dyDescent="0.3">
      <c r="A25" s="93" t="s">
        <v>49</v>
      </c>
      <c r="B25" s="94"/>
      <c r="C25" s="95"/>
      <c r="D25" s="95"/>
      <c r="E25" s="96"/>
      <c r="F25" s="97"/>
      <c r="G25" s="98">
        <f>IF(D25&lt;&gt;"",'Event Info'!$D$3,0)</f>
        <v>0</v>
      </c>
      <c r="H25" s="98">
        <f>IF(D25&lt;&gt;"",'Event Info'!$A$6,0)</f>
        <v>0</v>
      </c>
      <c r="I25" s="99"/>
      <c r="J25" s="100"/>
      <c r="K25" s="100"/>
      <c r="L25" s="97"/>
      <c r="M25" s="97"/>
    </row>
    <row r="26" spans="1:13" ht="18.75" customHeight="1" x14ac:dyDescent="0.3">
      <c r="A26" s="101" t="s">
        <v>53</v>
      </c>
      <c r="B26" s="94"/>
      <c r="C26" s="95"/>
      <c r="D26" s="95"/>
      <c r="E26" s="96"/>
      <c r="F26" s="100"/>
      <c r="G26" s="98">
        <f>IF(D26&lt;&gt;"",'Event Info'!$D$3,0)</f>
        <v>0</v>
      </c>
      <c r="H26" s="98">
        <f>IF(D26&lt;&gt;"",'Event Info'!$A$6,0)</f>
        <v>0</v>
      </c>
      <c r="I26" s="99"/>
      <c r="J26" s="100"/>
      <c r="K26" s="100"/>
      <c r="L26" s="97"/>
      <c r="M26" s="108"/>
    </row>
    <row r="27" spans="1:13" ht="18.75" customHeight="1" x14ac:dyDescent="0.3">
      <c r="A27" s="93" t="s">
        <v>55</v>
      </c>
      <c r="B27" s="94"/>
      <c r="C27" s="95"/>
      <c r="D27" s="95"/>
      <c r="E27" s="96"/>
      <c r="F27" s="100"/>
      <c r="G27" s="98">
        <f>IF(D27&lt;&gt;"",'Event Info'!$D$3,0)</f>
        <v>0</v>
      </c>
      <c r="H27" s="98">
        <f>IF(D27&lt;&gt;"",'Event Info'!$A$6,0)</f>
        <v>0</v>
      </c>
      <c r="I27" s="99"/>
      <c r="J27" s="100"/>
      <c r="K27" s="100"/>
      <c r="L27" s="97"/>
      <c r="M27" s="108"/>
    </row>
    <row r="28" spans="1:13" ht="18.75" customHeight="1" x14ac:dyDescent="0.3">
      <c r="A28" s="101" t="s">
        <v>56</v>
      </c>
      <c r="B28" s="94"/>
      <c r="C28" s="95"/>
      <c r="D28" s="95"/>
      <c r="E28" s="96"/>
      <c r="F28" s="100"/>
      <c r="G28" s="98">
        <f>IF(D28&lt;&gt;"",'Event Info'!$D$3,0)</f>
        <v>0</v>
      </c>
      <c r="H28" s="98">
        <f>IF(D28&lt;&gt;"",'Event Info'!$A$6,0)</f>
        <v>0</v>
      </c>
      <c r="I28" s="99"/>
      <c r="J28" s="100"/>
      <c r="K28" s="100"/>
      <c r="L28" s="97"/>
      <c r="M28" s="108"/>
    </row>
    <row r="29" spans="1:13" ht="18.75" customHeight="1" x14ac:dyDescent="0.3">
      <c r="A29" s="93" t="s">
        <v>57</v>
      </c>
      <c r="B29" s="94"/>
      <c r="C29" s="95"/>
      <c r="D29" s="95"/>
      <c r="E29" s="96"/>
      <c r="F29" s="100"/>
      <c r="G29" s="98">
        <f>IF(D29&lt;&gt;"",'Event Info'!$D$3,0)</f>
        <v>0</v>
      </c>
      <c r="H29" s="98">
        <f>IF(D29&lt;&gt;"",'Event Info'!$A$6,0)</f>
        <v>0</v>
      </c>
      <c r="I29" s="99"/>
      <c r="J29" s="100"/>
      <c r="K29" s="100"/>
      <c r="L29" s="97"/>
      <c r="M29" s="108"/>
    </row>
    <row r="30" spans="1:13" ht="18.75" customHeight="1" x14ac:dyDescent="0.3">
      <c r="A30" s="101" t="s">
        <v>58</v>
      </c>
      <c r="B30" s="94"/>
      <c r="C30" s="95"/>
      <c r="D30" s="95"/>
      <c r="E30" s="96"/>
      <c r="F30" s="100"/>
      <c r="G30" s="98">
        <f>IF(D30&lt;&gt;"",'Event Info'!$D$3,0)</f>
        <v>0</v>
      </c>
      <c r="H30" s="98">
        <f>IF(D30&lt;&gt;"",'Event Info'!$A$6,0)</f>
        <v>0</v>
      </c>
      <c r="I30" s="99"/>
      <c r="J30" s="100"/>
      <c r="K30" s="100"/>
      <c r="L30" s="97"/>
      <c r="M30" s="108"/>
    </row>
    <row r="31" spans="1:13" ht="18.75" customHeight="1" x14ac:dyDescent="0.3">
      <c r="A31" s="93" t="s">
        <v>61</v>
      </c>
      <c r="B31" s="94"/>
      <c r="C31" s="95"/>
      <c r="D31" s="95"/>
      <c r="E31" s="96"/>
      <c r="F31" s="100"/>
      <c r="G31" s="98">
        <f>IF(D31&lt;&gt;"",'Event Info'!$D$3,0)</f>
        <v>0</v>
      </c>
      <c r="H31" s="98">
        <f>IF(D31&lt;&gt;"",'Event Info'!$A$6,0)</f>
        <v>0</v>
      </c>
      <c r="I31" s="99"/>
      <c r="J31" s="100"/>
      <c r="K31" s="100"/>
      <c r="L31" s="97"/>
      <c r="M31" s="108"/>
    </row>
    <row r="32" spans="1:13" ht="18.75" customHeight="1" x14ac:dyDescent="0.3">
      <c r="A32" s="101" t="s">
        <v>62</v>
      </c>
      <c r="B32" s="94"/>
      <c r="C32" s="103"/>
      <c r="D32" s="104"/>
      <c r="E32" s="109"/>
      <c r="F32" s="106"/>
      <c r="G32" s="98">
        <f>IF(D32&lt;&gt;"",'Event Info'!$D$3,0)</f>
        <v>0</v>
      </c>
      <c r="H32" s="98">
        <f>IF(D32&lt;&gt;"",'Event Info'!$A$6,0)</f>
        <v>0</v>
      </c>
      <c r="I32" s="107"/>
      <c r="J32" s="107"/>
      <c r="K32" s="100"/>
      <c r="L32" s="97"/>
      <c r="M32" s="108"/>
    </row>
    <row r="33" spans="1:13" ht="18.75" customHeight="1" x14ac:dyDescent="0.3">
      <c r="A33" s="93" t="s">
        <v>63</v>
      </c>
      <c r="B33" s="94"/>
      <c r="C33" s="103"/>
      <c r="D33" s="104"/>
      <c r="E33" s="109"/>
      <c r="F33" s="106"/>
      <c r="G33" s="98">
        <f>IF(D33&lt;&gt;"",'Event Info'!$D$3,0)</f>
        <v>0</v>
      </c>
      <c r="H33" s="98">
        <f>IF(D33&lt;&gt;"",'Event Info'!$A$6,0)</f>
        <v>0</v>
      </c>
      <c r="I33" s="107"/>
      <c r="J33" s="107"/>
      <c r="K33" s="100"/>
      <c r="L33" s="97"/>
      <c r="M33" s="108"/>
    </row>
    <row r="34" spans="1:13" ht="18.75" customHeight="1" x14ac:dyDescent="0.3">
      <c r="A34" s="101" t="s">
        <v>64</v>
      </c>
      <c r="B34" s="94"/>
      <c r="C34" s="103"/>
      <c r="D34" s="104"/>
      <c r="E34" s="109"/>
      <c r="F34" s="106"/>
      <c r="G34" s="98">
        <f>IF(D34&lt;&gt;"",'Event Info'!$D$3,0)</f>
        <v>0</v>
      </c>
      <c r="H34" s="98">
        <f>IF(D34&lt;&gt;"",'Event Info'!$A$6,0)</f>
        <v>0</v>
      </c>
      <c r="I34" s="107"/>
      <c r="J34" s="107"/>
      <c r="K34" s="100"/>
      <c r="L34" s="97"/>
      <c r="M34" s="108"/>
    </row>
    <row r="35" spans="1:13" ht="18.75" customHeight="1" x14ac:dyDescent="0.3">
      <c r="A35" s="93" t="s">
        <v>65</v>
      </c>
      <c r="B35" s="94"/>
      <c r="C35" s="103"/>
      <c r="D35" s="104"/>
      <c r="E35" s="109"/>
      <c r="F35" s="106"/>
      <c r="G35" s="98">
        <f>IF(D35&lt;&gt;"",'Event Info'!$D$3,0)</f>
        <v>0</v>
      </c>
      <c r="H35" s="98">
        <f>IF(D35&lt;&gt;"",'Event Info'!$A$6,0)</f>
        <v>0</v>
      </c>
      <c r="I35" s="107"/>
      <c r="J35" s="107"/>
      <c r="K35" s="100"/>
      <c r="L35" s="97"/>
      <c r="M35" s="108"/>
    </row>
    <row r="36" spans="1:13" ht="18.75" customHeight="1" x14ac:dyDescent="0.3">
      <c r="A36" s="101" t="s">
        <v>66</v>
      </c>
      <c r="B36" s="94"/>
      <c r="C36" s="103"/>
      <c r="D36" s="104"/>
      <c r="E36" s="109"/>
      <c r="F36" s="106"/>
      <c r="G36" s="98">
        <f>IF(D36&lt;&gt;"",'Event Info'!$D$3,0)</f>
        <v>0</v>
      </c>
      <c r="H36" s="98">
        <f>IF(D36&lt;&gt;"",'Event Info'!$A$6,0)</f>
        <v>0</v>
      </c>
      <c r="I36" s="107"/>
      <c r="J36" s="107"/>
      <c r="K36" s="100"/>
      <c r="L36" s="97"/>
      <c r="M36" s="108"/>
    </row>
    <row r="37" spans="1:13" ht="18.75" customHeight="1" x14ac:dyDescent="0.3">
      <c r="A37" s="93" t="s">
        <v>67</v>
      </c>
      <c r="B37" s="94"/>
      <c r="C37" s="103"/>
      <c r="D37" s="104"/>
      <c r="E37" s="109"/>
      <c r="F37" s="106"/>
      <c r="G37" s="98">
        <f>IF(D37&lt;&gt;"",'Event Info'!$D$3,0)</f>
        <v>0</v>
      </c>
      <c r="H37" s="98">
        <f>IF(D37&lt;&gt;"",'Event Info'!$A$6,0)</f>
        <v>0</v>
      </c>
      <c r="I37" s="107"/>
      <c r="J37" s="107"/>
      <c r="K37" s="100"/>
      <c r="L37" s="97"/>
      <c r="M37" s="108"/>
    </row>
    <row r="38" spans="1:13" ht="18.75" customHeight="1" thickBot="1" x14ac:dyDescent="0.35">
      <c r="A38" s="101" t="s">
        <v>68</v>
      </c>
      <c r="B38" s="94"/>
      <c r="C38" s="111"/>
      <c r="D38" s="112"/>
      <c r="E38" s="113"/>
      <c r="F38" s="114"/>
      <c r="G38" s="98">
        <f>IF(D38&lt;&gt;"",'Event Info'!$D$3,0)</f>
        <v>0</v>
      </c>
      <c r="H38" s="98">
        <f>IF(D38&lt;&gt;"",'Event Info'!$A$6,0)</f>
        <v>0</v>
      </c>
      <c r="I38" s="115"/>
      <c r="J38" s="115"/>
      <c r="K38" s="100"/>
      <c r="L38" s="97"/>
      <c r="M38" s="116"/>
    </row>
    <row r="39" spans="1:13" x14ac:dyDescent="0.3">
      <c r="A39" s="117" t="s">
        <v>70</v>
      </c>
      <c r="G39" s="119">
        <f>SUM(G25:G38)</f>
        <v>0</v>
      </c>
      <c r="H39" s="119">
        <f>SUM(H25:H38)</f>
        <v>0</v>
      </c>
      <c r="L39" s="119">
        <f>COUNTIF(L25:L38,"y")*'Event Info'!$D$12</f>
        <v>0</v>
      </c>
    </row>
    <row r="41" spans="1:13" ht="15" thickBot="1" x14ac:dyDescent="0.35"/>
    <row r="42" spans="1:13" ht="15" thickBot="1" x14ac:dyDescent="0.35">
      <c r="A42" s="121" t="s">
        <v>72</v>
      </c>
      <c r="G42" s="122">
        <f>G39+G19</f>
        <v>0</v>
      </c>
      <c r="H42" s="123">
        <f>H39+H19</f>
        <v>0</v>
      </c>
      <c r="L42" s="124">
        <f>L39+L19</f>
        <v>0</v>
      </c>
    </row>
  </sheetData>
  <mergeCells count="23">
    <mergeCell ref="F23:F24"/>
    <mergeCell ref="I23:I24"/>
    <mergeCell ref="A1:J1"/>
    <mergeCell ref="A2:A3"/>
    <mergeCell ref="B2:B3"/>
    <mergeCell ref="C2:C3"/>
    <mergeCell ref="D2:D3"/>
    <mergeCell ref="E2:E3"/>
    <mergeCell ref="F2:F3"/>
    <mergeCell ref="I2:I3"/>
    <mergeCell ref="J2:J3"/>
    <mergeCell ref="A23:A24"/>
    <mergeCell ref="B23:B24"/>
    <mergeCell ref="C23:C24"/>
    <mergeCell ref="D23:D24"/>
    <mergeCell ref="E23:E24"/>
    <mergeCell ref="J23:J24"/>
    <mergeCell ref="K23:K24"/>
    <mergeCell ref="L23:L24"/>
    <mergeCell ref="M23:M24"/>
    <mergeCell ref="K2:K3"/>
    <mergeCell ref="L2:L3"/>
    <mergeCell ref="M2:M3"/>
  </mergeCells>
  <dataValidations count="3">
    <dataValidation type="list" allowBlank="1" showInputMessage="1" showErrorMessage="1" sqref="B4:B18 B25:B38" xr:uid="{CC47CA6F-67BB-49A5-9FF1-887BF74FDB25}">
      <formula1>"m, f"</formula1>
    </dataValidation>
    <dataValidation type="list" allowBlank="1" showInputMessage="1" showErrorMessage="1" sqref="L4:L18 L25:L38" xr:uid="{BC64901B-3841-43A8-B150-93F77522F210}">
      <formula1>$O$2:$O$3</formula1>
    </dataValidation>
    <dataValidation type="list" allowBlank="1" showInputMessage="1" showErrorMessage="1" sqref="K25:K38 K10:K18" xr:uid="{762500F3-E406-4CCE-BBBE-70041FE11A9D}">
      <formula1>"F-S, F-M, F-L, F-XL, M-S, M-M, M-L, M-XL, M-XXL"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05940B-A73C-4317-AADD-28218AFF107D}">
          <x14:formula1>
            <xm:f>'C:\Users\danie\Desktop\MS 2026\new\PRIHLASKY\SPANIELSKO\[Entry Form SPAIN.xlsx]Totals'!#REF!</xm:f>
          </x14:formula1>
          <xm:sqref>K4:K9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A45F-F5BC-4DA2-ADCA-92D71B8BA746}">
  <dimension ref="A1:H22"/>
  <sheetViews>
    <sheetView workbookViewId="0">
      <selection activeCell="B13" sqref="B13"/>
    </sheetView>
  </sheetViews>
  <sheetFormatPr defaultRowHeight="14.4" x14ac:dyDescent="0.3"/>
  <cols>
    <col min="1" max="1" width="15" customWidth="1"/>
    <col min="2" max="2" width="21.109375" customWidth="1"/>
    <col min="3" max="3" width="3" customWidth="1"/>
    <col min="4" max="4" width="12.33203125" customWidth="1"/>
    <col min="5" max="5" width="8.88671875" style="125"/>
    <col min="7" max="7" width="23" customWidth="1"/>
  </cols>
  <sheetData>
    <row r="1" spans="1:8" x14ac:dyDescent="0.3">
      <c r="A1" s="85" t="s">
        <v>34</v>
      </c>
      <c r="B1" s="2"/>
    </row>
    <row r="2" spans="1:8" x14ac:dyDescent="0.3">
      <c r="A2" s="2" t="s">
        <v>35</v>
      </c>
      <c r="B2" s="87">
        <f>'S&amp;A'!G42+'Official Entry Form'!D48</f>
        <v>0</v>
      </c>
      <c r="G2" t="s">
        <v>73</v>
      </c>
      <c r="H2" s="126">
        <f>COUNTIF('Official Entry Form'!D21:D34, "290")</f>
        <v>0</v>
      </c>
    </row>
    <row r="3" spans="1:8" x14ac:dyDescent="0.3">
      <c r="A3" s="2" t="s">
        <v>36</v>
      </c>
      <c r="B3" s="87">
        <f>'S&amp;A'!H42+'Official Entry Form'!E48</f>
        <v>0</v>
      </c>
      <c r="D3" t="s">
        <v>74</v>
      </c>
      <c r="E3" s="126">
        <f>B3/'Event Info'!A6</f>
        <v>0</v>
      </c>
      <c r="G3" s="127" t="s">
        <v>26</v>
      </c>
      <c r="H3" s="126">
        <f>COUNTIF('Official Entry Form'!D35:D47,"290")</f>
        <v>0</v>
      </c>
    </row>
    <row r="4" spans="1:8" x14ac:dyDescent="0.3">
      <c r="A4" s="2" t="s">
        <v>37</v>
      </c>
      <c r="B4" s="87">
        <f>B9*10</f>
        <v>0</v>
      </c>
      <c r="D4" s="128"/>
      <c r="E4" s="129"/>
    </row>
    <row r="5" spans="1:8" x14ac:dyDescent="0.3">
      <c r="H5" s="129"/>
    </row>
    <row r="7" spans="1:8" x14ac:dyDescent="0.3">
      <c r="A7" s="85" t="s">
        <v>75</v>
      </c>
    </row>
    <row r="8" spans="1:8" x14ac:dyDescent="0.3">
      <c r="A8" s="2" t="s">
        <v>101</v>
      </c>
      <c r="B8" s="139">
        <f>COUNTIF('Official Entry Form'!$F$21:$F$47,"y")+COUNTIF('S&amp;A'!$L$4:$L$38,"y")</f>
        <v>0</v>
      </c>
    </row>
    <row r="9" spans="1:8" x14ac:dyDescent="0.3">
      <c r="A9" s="2" t="s">
        <v>102</v>
      </c>
      <c r="B9" s="125">
        <f>B8*6</f>
        <v>0</v>
      </c>
    </row>
    <row r="10" spans="1:8" x14ac:dyDescent="0.3">
      <c r="A10" s="2"/>
      <c r="B10" s="125"/>
    </row>
    <row r="11" spans="1:8" x14ac:dyDescent="0.3">
      <c r="A11" s="2"/>
      <c r="B11" s="125"/>
      <c r="G11" s="121"/>
    </row>
    <row r="12" spans="1:8" x14ac:dyDescent="0.3">
      <c r="A12" s="85" t="s">
        <v>76</v>
      </c>
    </row>
    <row r="13" spans="1:8" x14ac:dyDescent="0.3">
      <c r="A13" s="2" t="s">
        <v>60</v>
      </c>
      <c r="B13" s="139">
        <f>COUNTIF('Official Entry Form'!$G$21:$G$47,"F-S")+COUNTIF('S&amp;A'!$K$4:$K$38,"F-S")</f>
        <v>0</v>
      </c>
    </row>
    <row r="14" spans="1:8" x14ac:dyDescent="0.3">
      <c r="A14" s="2" t="s">
        <v>77</v>
      </c>
      <c r="B14" s="139">
        <f>COUNTIF('Official Entry Form'!$G$21:$G$47,"F-M")+COUNTIF('S&amp;A'!$K$4:$K$38,"F-M")</f>
        <v>0</v>
      </c>
    </row>
    <row r="15" spans="1:8" x14ac:dyDescent="0.3">
      <c r="A15" s="2" t="s">
        <v>78</v>
      </c>
      <c r="B15" s="139">
        <f>COUNTIF('Official Entry Form'!$G$21:$G$47,"F-L")+COUNTIF('S&amp;A'!$K$4:$K$38,"F-L")</f>
        <v>0</v>
      </c>
    </row>
    <row r="16" spans="1:8" x14ac:dyDescent="0.3">
      <c r="A16" s="2" t="s">
        <v>79</v>
      </c>
      <c r="B16" s="139">
        <f>COUNTIF('Official Entry Form'!$G$21:$G$47,"F-XL")+COUNTIF('S&amp;A'!$K$4:$K$38,"F-XL")</f>
        <v>0</v>
      </c>
    </row>
    <row r="17" spans="1:2" x14ac:dyDescent="0.3">
      <c r="B17" s="125"/>
    </row>
    <row r="18" spans="1:2" x14ac:dyDescent="0.3">
      <c r="A18" s="2" t="s">
        <v>80</v>
      </c>
      <c r="B18" s="139">
        <f>COUNTIF('Official Entry Form'!$G$21:$G$47,"M-S")+COUNTIF('S&amp;A'!$K$4:$K$38,"M-S")</f>
        <v>0</v>
      </c>
    </row>
    <row r="19" spans="1:2" x14ac:dyDescent="0.3">
      <c r="A19" s="2" t="s">
        <v>51</v>
      </c>
      <c r="B19" s="139">
        <f>COUNTIF('Official Entry Form'!$G$21:$G$47,"M-M")+COUNTIF('S&amp;A'!$K$4:$K$38,"M-M")</f>
        <v>0</v>
      </c>
    </row>
    <row r="20" spans="1:2" x14ac:dyDescent="0.3">
      <c r="A20" s="2" t="s">
        <v>54</v>
      </c>
      <c r="B20" s="139">
        <f>COUNTIF('Official Entry Form'!$G$21:$G$47,"M-L")+COUNTIF('S&amp;A'!$K$4:$K$38,"M-L")</f>
        <v>0</v>
      </c>
    </row>
    <row r="21" spans="1:2" x14ac:dyDescent="0.3">
      <c r="A21" s="2" t="s">
        <v>81</v>
      </c>
      <c r="B21" s="139">
        <f>COUNTIF('Official Entry Form'!$G$21:$G$47,"M-XL")+COUNTIF('S&amp;A'!$K$4:$K$38,"M-XL")</f>
        <v>0</v>
      </c>
    </row>
    <row r="22" spans="1:2" x14ac:dyDescent="0.3">
      <c r="A22" s="2" t="s">
        <v>82</v>
      </c>
      <c r="B22" s="139">
        <f>COUNTIF('Official Entry Form'!$G$21:$G$47,"M-XXL")+COUNTIF('S&amp;A'!$K$4:$K$38,"M-XXL")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038B-64ED-42DD-9393-081AD593A9E4}">
  <dimension ref="A1:J12"/>
  <sheetViews>
    <sheetView workbookViewId="0">
      <selection activeCell="D12" sqref="D12"/>
    </sheetView>
  </sheetViews>
  <sheetFormatPr defaultColWidth="8.88671875" defaultRowHeight="14.4" x14ac:dyDescent="0.3"/>
  <cols>
    <col min="1" max="1" width="9.33203125" style="132" customWidth="1"/>
    <col min="2" max="2" width="12.33203125" style="132" customWidth="1"/>
    <col min="3" max="3" width="21.6640625" style="132" bestFit="1" customWidth="1"/>
    <col min="4" max="4" width="11.44140625" style="132" customWidth="1"/>
    <col min="5" max="5" width="28.33203125" style="132" customWidth="1"/>
    <col min="6" max="6" width="15.6640625" style="132" customWidth="1"/>
    <col min="7" max="16384" width="8.88671875" style="132"/>
  </cols>
  <sheetData>
    <row r="1" spans="1:10" x14ac:dyDescent="0.3">
      <c r="A1" s="130" t="s">
        <v>83</v>
      </c>
      <c r="B1" s="131"/>
      <c r="C1" s="131"/>
      <c r="D1" s="131" t="s">
        <v>84</v>
      </c>
      <c r="E1" s="131"/>
      <c r="F1" s="131"/>
      <c r="G1"/>
      <c r="H1"/>
      <c r="I1"/>
      <c r="J1"/>
    </row>
    <row r="2" spans="1:10" x14ac:dyDescent="0.3">
      <c r="A2" s="133">
        <v>2026</v>
      </c>
      <c r="B2"/>
      <c r="C2" t="s">
        <v>85</v>
      </c>
      <c r="D2" s="134">
        <v>990</v>
      </c>
      <c r="E2"/>
      <c r="F2"/>
      <c r="G2"/>
      <c r="H2"/>
      <c r="I2"/>
      <c r="J2"/>
    </row>
    <row r="3" spans="1:10" x14ac:dyDescent="0.3">
      <c r="A3" s="135"/>
      <c r="B3"/>
      <c r="C3" t="s">
        <v>86</v>
      </c>
      <c r="D3" s="134">
        <v>690</v>
      </c>
      <c r="E3"/>
      <c r="F3"/>
      <c r="G3"/>
      <c r="H3"/>
      <c r="I3"/>
      <c r="J3"/>
    </row>
    <row r="4" spans="1:10" x14ac:dyDescent="0.3">
      <c r="A4" s="135"/>
      <c r="B4"/>
      <c r="C4"/>
      <c r="D4"/>
      <c r="E4"/>
      <c r="F4"/>
      <c r="G4"/>
      <c r="H4"/>
      <c r="I4"/>
      <c r="J4"/>
    </row>
    <row r="5" spans="1:10" x14ac:dyDescent="0.3">
      <c r="A5" s="136" t="s">
        <v>87</v>
      </c>
      <c r="B5"/>
      <c r="C5"/>
      <c r="D5"/>
      <c r="E5"/>
      <c r="F5"/>
      <c r="G5"/>
      <c r="H5"/>
      <c r="I5"/>
      <c r="J5"/>
    </row>
    <row r="6" spans="1:10" x14ac:dyDescent="0.3">
      <c r="A6" s="133">
        <v>121</v>
      </c>
      <c r="B6" t="s">
        <v>48</v>
      </c>
      <c r="C6"/>
      <c r="D6"/>
      <c r="E6"/>
      <c r="F6"/>
      <c r="G6"/>
      <c r="H6"/>
      <c r="I6"/>
      <c r="J6"/>
    </row>
    <row r="7" spans="1:10" x14ac:dyDescent="0.3">
      <c r="A7" s="135"/>
      <c r="C7" t="s">
        <v>88</v>
      </c>
      <c r="D7" s="137">
        <v>290</v>
      </c>
    </row>
    <row r="8" spans="1:10" x14ac:dyDescent="0.3">
      <c r="A8" s="135"/>
      <c r="C8" t="s">
        <v>89</v>
      </c>
      <c r="D8" s="137">
        <v>290</v>
      </c>
    </row>
    <row r="9" spans="1:10" x14ac:dyDescent="0.3">
      <c r="C9" t="s">
        <v>90</v>
      </c>
      <c r="D9" s="137">
        <v>290</v>
      </c>
    </row>
    <row r="10" spans="1:10" x14ac:dyDescent="0.3">
      <c r="C10" t="s">
        <v>26</v>
      </c>
      <c r="D10" s="137">
        <v>290</v>
      </c>
    </row>
    <row r="12" spans="1:10" x14ac:dyDescent="0.3">
      <c r="C12" s="132" t="s">
        <v>75</v>
      </c>
      <c r="D12" s="138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Official Entry Form</vt:lpstr>
      <vt:lpstr>S&amp;A</vt:lpstr>
      <vt:lpstr>Totals</vt:lpstr>
      <vt:lpstr>Event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Danielova</dc:creator>
  <cp:lastModifiedBy> </cp:lastModifiedBy>
  <dcterms:created xsi:type="dcterms:W3CDTF">2026-06-02T18:48:54Z</dcterms:created>
  <dcterms:modified xsi:type="dcterms:W3CDTF">2026-06-06T05:26:29Z</dcterms:modified>
</cp:coreProperties>
</file>